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B59D882-4853-4665-B701-6893527ADD9E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0" sheetId="16" r:id="rId1"/>
    <sheet name="1" sheetId="35" r:id="rId2"/>
    <sheet name="2" sheetId="17" r:id="rId3"/>
    <sheet name="3-4" sheetId="36" r:id="rId4"/>
    <sheet name="5-6-7" sheetId="55" r:id="rId5"/>
    <sheet name="8-9-10" sheetId="56" r:id="rId6"/>
    <sheet name="11" sheetId="5" r:id="rId7"/>
    <sheet name="11.1" sheetId="57" r:id="rId8"/>
    <sheet name="12" sheetId="54" r:id="rId9"/>
    <sheet name="12 (2)" sheetId="58" r:id="rId10"/>
    <sheet name="12.1" sheetId="29" r:id="rId11"/>
  </sheets>
  <definedNames>
    <definedName name="_xlnm.Print_Titles" localSheetId="7">'11.1'!$39:$40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3" i="56" l="1"/>
  <c r="G63" i="56"/>
  <c r="G57" i="56"/>
  <c r="G28" i="5" l="1"/>
  <c r="E29" i="58" l="1"/>
  <c r="D29" i="58"/>
  <c r="C29" i="58"/>
  <c r="F28" i="58"/>
  <c r="F27" i="58"/>
  <c r="F26" i="58"/>
  <c r="F25" i="58"/>
  <c r="F24" i="58"/>
  <c r="F23" i="58"/>
  <c r="F22" i="58"/>
  <c r="F29" i="58" s="1"/>
  <c r="F30" i="58" s="1"/>
  <c r="M20" i="58"/>
  <c r="L20" i="58"/>
  <c r="K20" i="58"/>
  <c r="J20" i="58"/>
  <c r="I20" i="58"/>
  <c r="H20" i="58"/>
  <c r="G20" i="58"/>
  <c r="E20" i="58"/>
  <c r="D20" i="58"/>
  <c r="C20" i="58"/>
  <c r="N19" i="58"/>
  <c r="F19" i="58"/>
  <c r="O19" i="58" s="1"/>
  <c r="N18" i="58"/>
  <c r="O18" i="58" s="1"/>
  <c r="N17" i="58"/>
  <c r="O17" i="58" s="1"/>
  <c r="O16" i="58"/>
  <c r="N16" i="58"/>
  <c r="F16" i="58"/>
  <c r="O15" i="58"/>
  <c r="N15" i="58"/>
  <c r="F15" i="58"/>
  <c r="N14" i="58"/>
  <c r="O14" i="58" s="1"/>
  <c r="F14" i="58"/>
  <c r="O13" i="58"/>
  <c r="N13" i="58"/>
  <c r="F13" i="58"/>
  <c r="N12" i="58"/>
  <c r="O12" i="58" s="1"/>
  <c r="F12" i="58"/>
  <c r="O11" i="58"/>
  <c r="N11" i="58"/>
  <c r="F11" i="58"/>
  <c r="N10" i="58"/>
  <c r="O10" i="58" s="1"/>
  <c r="F10" i="58"/>
  <c r="N9" i="58"/>
  <c r="O9" i="58" s="1"/>
  <c r="F20" i="58"/>
  <c r="E29" i="17"/>
  <c r="F23" i="54"/>
  <c r="F24" i="54"/>
  <c r="F25" i="54"/>
  <c r="F26" i="54"/>
  <c r="F27" i="54"/>
  <c r="F28" i="54"/>
  <c r="F22" i="54"/>
  <c r="F12" i="54"/>
  <c r="F13" i="54"/>
  <c r="F14" i="54"/>
  <c r="F15" i="54"/>
  <c r="F16" i="54"/>
  <c r="F17" i="54"/>
  <c r="F19" i="54"/>
  <c r="F10" i="54"/>
  <c r="F11" i="54"/>
  <c r="F9" i="54"/>
  <c r="C20" i="54"/>
  <c r="N20" i="58" l="1"/>
  <c r="O20" i="58" s="1"/>
  <c r="G51" i="57"/>
  <c r="F51" i="57"/>
  <c r="E51" i="57"/>
  <c r="D51" i="57"/>
  <c r="L19" i="5"/>
  <c r="L27" i="5" s="1"/>
  <c r="G18" i="5"/>
  <c r="G19" i="5" s="1"/>
  <c r="G51" i="56" l="1"/>
  <c r="H30" i="55"/>
  <c r="H26" i="55"/>
  <c r="G21" i="55"/>
  <c r="H16" i="55"/>
  <c r="G16" i="55"/>
  <c r="G11" i="55"/>
  <c r="M14" i="55"/>
  <c r="L14" i="55"/>
  <c r="G19" i="36"/>
  <c r="D29" i="17"/>
  <c r="F16" i="16" l="1"/>
  <c r="M13" i="16"/>
  <c r="M10" i="16"/>
  <c r="M16" i="16" s="1"/>
  <c r="H13" i="16"/>
  <c r="H10" i="16"/>
  <c r="H16" i="16" s="1"/>
  <c r="H17" i="16" s="1"/>
  <c r="I19" i="36" l="1"/>
  <c r="I12" i="36"/>
  <c r="G27" i="5"/>
  <c r="N10" i="54"/>
  <c r="O10" i="54" s="1"/>
  <c r="N11" i="54"/>
  <c r="O11" i="54" s="1"/>
  <c r="N12" i="54"/>
  <c r="O12" i="54" s="1"/>
  <c r="N13" i="54"/>
  <c r="O13" i="54" s="1"/>
  <c r="N14" i="54"/>
  <c r="O14" i="54" s="1"/>
  <c r="N15" i="54"/>
  <c r="O15" i="54" s="1"/>
  <c r="N16" i="54"/>
  <c r="O16" i="54" s="1"/>
  <c r="N17" i="54"/>
  <c r="O17" i="54" s="1"/>
  <c r="N18" i="54"/>
  <c r="O18" i="54" s="1"/>
  <c r="N19" i="54"/>
  <c r="O19" i="54" s="1"/>
  <c r="N9" i="54"/>
  <c r="O9" i="54" s="1"/>
  <c r="G12" i="36"/>
  <c r="N23" i="36"/>
  <c r="N25" i="36"/>
  <c r="E5" i="29"/>
  <c r="E4" i="29"/>
  <c r="E3" i="29"/>
  <c r="E6" i="29" s="1"/>
  <c r="E29" i="54" l="1"/>
  <c r="D29" i="54"/>
  <c r="M20" i="54"/>
  <c r="F20" i="54"/>
  <c r="E20" i="54"/>
  <c r="D20" i="54"/>
  <c r="H25" i="16"/>
  <c r="G43" i="56"/>
  <c r="F25" i="16" s="1"/>
  <c r="F26" i="55"/>
  <c r="H21" i="55"/>
  <c r="H11" i="55"/>
  <c r="E21" i="55"/>
  <c r="E16" i="55"/>
  <c r="E11" i="55"/>
  <c r="D21" i="55"/>
  <c r="D11" i="55"/>
  <c r="D16" i="55"/>
  <c r="F24" i="16"/>
  <c r="G29" i="17"/>
  <c r="F29" i="16"/>
  <c r="G35" i="57"/>
  <c r="F35" i="57"/>
  <c r="D35" i="57"/>
  <c r="E35" i="57"/>
  <c r="F29" i="54"/>
  <c r="C29" i="54"/>
  <c r="L20" i="54"/>
  <c r="K20" i="54"/>
  <c r="J20" i="54"/>
  <c r="I20" i="54"/>
  <c r="H20" i="54"/>
  <c r="G20" i="54"/>
  <c r="F30" i="16" l="1"/>
  <c r="N20" i="54"/>
  <c r="O20" i="54" s="1"/>
  <c r="H22" i="55"/>
  <c r="E22" i="55"/>
  <c r="F17" i="16" s="1"/>
  <c r="F30" i="54"/>
  <c r="D22" i="55"/>
  <c r="H29" i="16"/>
  <c r="H30" i="16" s="1"/>
  <c r="H29" i="17" l="1"/>
  <c r="A2" i="35"/>
  <c r="H19" i="16"/>
  <c r="A1" i="17"/>
  <c r="A1" i="5"/>
</calcChain>
</file>

<file path=xl/sharedStrings.xml><?xml version="1.0" encoding="utf-8"?>
<sst xmlns="http://schemas.openxmlformats.org/spreadsheetml/2006/main" count="595" uniqueCount="331">
  <si>
    <t>เทศบาลตำบลปรางค์กู่  อำเภอปรางค์กู่  จังหวัดศรีสะเกษ</t>
  </si>
  <si>
    <t>งบแสดงฐานะการเงิน</t>
  </si>
  <si>
    <t>หมายเหตุ</t>
  </si>
  <si>
    <t xml:space="preserve">ทรัพย์สินตามงบทรัพย์สิน </t>
  </si>
  <si>
    <t>สินทรัพย์</t>
  </si>
  <si>
    <t>สินทรัพย์หมุนเวียน</t>
  </si>
  <si>
    <t xml:space="preserve">เงินสดและเงินฝากธนาคาร </t>
  </si>
  <si>
    <t>เงินฝาก ก.ส.ท.</t>
  </si>
  <si>
    <t xml:space="preserve">รายได้จากรัฐบาลค้างรับ </t>
  </si>
  <si>
    <t xml:space="preserve">ลูกหนี้ค่าภาษี </t>
  </si>
  <si>
    <t xml:space="preserve">ลูกหนี้เงินสะสม </t>
  </si>
  <si>
    <t>รวมสินทรัพย์</t>
  </si>
  <si>
    <t>ทุนทรัพย์สิน</t>
  </si>
  <si>
    <t>หนี้สิน</t>
  </si>
  <si>
    <t>หนี้สินหมุนเวียน</t>
  </si>
  <si>
    <t>เงินรับฝาก</t>
  </si>
  <si>
    <t>เงินสะสม</t>
  </si>
  <si>
    <t>เงินทุนสำรองเงินสะสม</t>
  </si>
  <si>
    <t>รวมเงินสะสม</t>
  </si>
  <si>
    <t xml:space="preserve">รวมหนี้สินและเงินสะสม </t>
  </si>
  <si>
    <t>หมายเหตุประกอบงบแสดงฐานะการเงินเป็นส่วนหนึ่งของงบการเงินนี้</t>
  </si>
  <si>
    <t xml:space="preserve">หมายเหตุประกอบงบแสดงฐานะการเงิน </t>
  </si>
  <si>
    <t>ข้อมูลทั่วไป</t>
  </si>
  <si>
    <t xml:space="preserve">1.ที่ตั้ง </t>
  </si>
  <si>
    <t>ทำเลและที่ตั้งเทศบาลตำบลปรางค์กู่   ตั้งอยู่ในอำเภอปรางค์กู่   จังหวัดศรีสะเกษ อยู่ห่างจากจังหวัดศรีสะเกษ</t>
  </si>
  <si>
    <t xml:space="preserve"> ประมาณ 60 กิโลเมตร  มีอาณาเขตพื้นที่อยู่ติดกับท้องถิ่นใกล้เคียง ดังนี้</t>
  </si>
  <si>
    <t xml:space="preserve">ทิศเหนือ </t>
  </si>
  <si>
    <t xml:space="preserve">ติดต่อกับตำบลพิมายเหนือ </t>
  </si>
  <si>
    <t xml:space="preserve">อำเภอปรางค์กู่ </t>
  </si>
  <si>
    <t xml:space="preserve">ทิศใต้ </t>
  </si>
  <si>
    <t xml:space="preserve">ติดต่อกับตำบลพิมาย </t>
  </si>
  <si>
    <t xml:space="preserve">ทิศตะวันออก </t>
  </si>
  <si>
    <t xml:space="preserve">ทิศตะวันตก </t>
  </si>
  <si>
    <t xml:space="preserve">2. เนื้อที่ </t>
  </si>
  <si>
    <t xml:space="preserve">เทศบาลตำบลปรางค์กู่มีเนื้อที่ประมาณ 2.8224 ตารางกิโลเมตร หรือประมาณ 1,750  ไร่ </t>
  </si>
  <si>
    <t xml:space="preserve">3.ภูมิประเทศ </t>
  </si>
  <si>
    <t>โดยทั่วไปเป็นที่ราบ  ดินมีลักษณะเป็นดินร่วนปนทราย ไม่มีแม่น้ำไหลผ่าน พื้นที่ส่วนใหญ่ใช้ในการประกอบอาชีพ</t>
  </si>
  <si>
    <t xml:space="preserve">เกษตรกรรม ประมาณ 1,035 ไร่ เช่น ใช้ในการทำนาปลูกข้าว  เพาะปลูกและเลี้ยงสัตว์ เป็นต้น </t>
  </si>
  <si>
    <t xml:space="preserve">4. จำนวนชุมชน </t>
  </si>
  <si>
    <t xml:space="preserve">จำนวนชุมชนที่มีพื้นที่อยู่ในเขตเทศบาลตำบลปรางค์กู่  เต็มทั้ง 10 ชุมชน ซึ่งประกอบด้วยด้วย 4 หมู่บ้านคือ </t>
  </si>
  <si>
    <t xml:space="preserve">1. ตำบลพิมาย </t>
  </si>
  <si>
    <t>หมู่ที่ 1</t>
  </si>
  <si>
    <t xml:space="preserve">2. ตำบลพิมาย </t>
  </si>
  <si>
    <t>หมู่ที่ 4</t>
  </si>
  <si>
    <t xml:space="preserve">3. ตำบลพิมาย (บางส่วน) </t>
  </si>
  <si>
    <t>หมู่ที่ 5</t>
  </si>
  <si>
    <t xml:space="preserve">5. ประชากร </t>
  </si>
  <si>
    <t xml:space="preserve">หมายเหตุ 1  สรุปนโยบายการบัญชีที่สำคัญ </t>
  </si>
  <si>
    <t xml:space="preserve">1.1 </t>
  </si>
  <si>
    <t xml:space="preserve">หลักเกณฑ์ในการจัดทำงบแสดงฐานะการเงิน </t>
  </si>
  <si>
    <t>การบันทึกบัญชีเพื่อจัดทำงบแสดงฐานะการเงินเป็นไปตามเกณฑ์เงินสดและเกณฑ์คงค้างตามประกาศกระทรวง</t>
  </si>
  <si>
    <t xml:space="preserve">มหาดไทย เรื่อง หลักเกณฑ์และวิธีปฏิบัติการบันทึกบัญชี  การจัดทำทะเบียน  และรายงานทางการเงินขององค์กร </t>
  </si>
  <si>
    <t>หมายเหตุประกอบงบแสดงฐานะการเงิน</t>
  </si>
  <si>
    <t>หมายเหตุ 2  งบทรัพย์สิน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</si>
  <si>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</si>
  <si>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</si>
  <si>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</si>
  <si>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</si>
  <si>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จำนวนเงิน</t>
  </si>
  <si>
    <t>ก.  อสังหาริมทรัพย์</t>
  </si>
  <si>
    <t xml:space="preserve">ที่ดิน </t>
  </si>
  <si>
    <t>อาคาร</t>
  </si>
  <si>
    <t xml:space="preserve">สิ่งก่อสร้างอื่น </t>
  </si>
  <si>
    <t>ข.  สังหาริมทรัพย์</t>
  </si>
  <si>
    <t>ครุภัณฑ์สำนักงาน</t>
  </si>
  <si>
    <t>ครุภัณฑ์ยานพาหนะและขนส่ง</t>
  </si>
  <si>
    <t xml:space="preserve">ครุภัณฑ์การเกษตร </t>
  </si>
  <si>
    <t>ครุภัณฑ์โฆษณาและเผยแพร่</t>
  </si>
  <si>
    <t>ครุภัณฑ์ไฟฟ้าและวิทยุ</t>
  </si>
  <si>
    <t>ครุภัณฑ์งานบ้านงานครัว</t>
  </si>
  <si>
    <t xml:space="preserve">ครุภัณฑ์ดนตรีและนาฏศิลป์ </t>
  </si>
  <si>
    <t xml:space="preserve">ครุภัณฑ์สำรวจ </t>
  </si>
  <si>
    <t>ครุภัณฑ์คอมพิวเตอร์</t>
  </si>
  <si>
    <t xml:space="preserve">ครุภัณฑ์วิทยาศาสตร์และการแพทย์ </t>
  </si>
  <si>
    <t xml:space="preserve">ครุภัณฑ์การศึกษา </t>
  </si>
  <si>
    <t xml:space="preserve">ครุภัณฑ์กีฬา </t>
  </si>
  <si>
    <t>ครุภัณฑ์อื่น</t>
  </si>
  <si>
    <t xml:space="preserve">รวม </t>
  </si>
  <si>
    <t xml:space="preserve">เทศบาลตำบลปรางค์กู่  อำเภอปรางค์กู่   จังหวัดศรีสะเกษ </t>
  </si>
  <si>
    <t xml:space="preserve">หมายเหตุ 3 เงินสดและเงินฝากธนาคาร </t>
  </si>
  <si>
    <t xml:space="preserve">เงินฝากธนาคาร </t>
  </si>
  <si>
    <t>ธกส.</t>
  </si>
  <si>
    <t xml:space="preserve">ประเภทออมทรัพย์        </t>
  </si>
  <si>
    <t>เลขที่บัญชี</t>
  </si>
  <si>
    <t>017392040157</t>
  </si>
  <si>
    <t xml:space="preserve">กรุงไทย </t>
  </si>
  <si>
    <t>รวม</t>
  </si>
  <si>
    <t>ลูกหนี้ภาษีโรงเรือนและที่ดิน</t>
  </si>
  <si>
    <t>รวมทั้งสิ้น</t>
  </si>
  <si>
    <t xml:space="preserve">           </t>
  </si>
  <si>
    <t xml:space="preserve">รายรับจริงสูงกว่ารายจ่ายจริง  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</si>
  <si>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</si>
  <si>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</si>
  <si>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</si>
  <si>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 xml:space="preserve">เงินฝาก ก.ส.ท. </t>
  </si>
  <si>
    <t>เงินสะสมที่สามารถนำไปใช้ได้</t>
  </si>
  <si>
    <t>ก่อหนี้ผูกพัน</t>
  </si>
  <si>
    <t>เบิกจ่ายแล้ว</t>
  </si>
  <si>
    <t>คงเหลือ</t>
  </si>
  <si>
    <t>ยังไม่ได้</t>
  </si>
  <si>
    <t>ก่อหนี้</t>
  </si>
  <si>
    <t>หมวดค่าที่ดินและสิ่งก่อสร้าง</t>
  </si>
  <si>
    <t>เทศบาลตำบลปรางค์กู่   อำเภอปรางค์กู่   จังหวัดศรีสะเกษ</t>
  </si>
  <si>
    <t>งบแสดงผลการดำเนินงานจ่ายจากเงินรายรับ</t>
  </si>
  <si>
    <t>รายการ</t>
  </si>
  <si>
    <t>ประมาณการ</t>
  </si>
  <si>
    <t>บริหารงานทั่วไป</t>
  </si>
  <si>
    <t xml:space="preserve">การศาสนาวัฒนธรรมและนันทนาการ </t>
  </si>
  <si>
    <t>งบกลาง</t>
  </si>
  <si>
    <t>รายจ่าย</t>
  </si>
  <si>
    <t>เงินเดือน (ฝ่ายการเมือง)</t>
  </si>
  <si>
    <t xml:space="preserve">ค่าตอบแทน              </t>
  </si>
  <si>
    <t xml:space="preserve">ค่าใช้สอย                 </t>
  </si>
  <si>
    <t xml:space="preserve">ค่าวัสดุ                  </t>
  </si>
  <si>
    <t>ค่าสาธารณูปโภค</t>
  </si>
  <si>
    <t>เงินอุดหนุน</t>
  </si>
  <si>
    <t xml:space="preserve">งบกลาง                  </t>
  </si>
  <si>
    <t xml:space="preserve">ค่าที่ดินและสิ่งก่อสร้าง    </t>
  </si>
  <si>
    <t>รายจ่ายอื่น</t>
  </si>
  <si>
    <t>รวมรายจ่าย</t>
  </si>
  <si>
    <t>รายรับ</t>
  </si>
  <si>
    <t>ภาษีอากร</t>
  </si>
  <si>
    <t>ค่าธรรมเนียม ค่าปรับและใบอนุญาต</t>
  </si>
  <si>
    <t>รายได้เบ็ดเตล็ด</t>
  </si>
  <si>
    <t>เงินอุดหนุนทั่วไป</t>
  </si>
  <si>
    <t>รวมรายรับ</t>
  </si>
  <si>
    <t>รายรับสูงกว่ารายจ่าย</t>
  </si>
  <si>
    <t>(นางอรพันธ์  ศรีระษา)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</si>
  <si>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</si>
  <si>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</si>
  <si>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</si>
  <si>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</si>
  <si>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</si>
  <si>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</si>
  <si>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จากเงินรายได้</t>
  </si>
  <si>
    <t>ค่าใช้สอย</t>
  </si>
  <si>
    <t>ตำบลพิมาย(เขตเทศบาล) มีประชากรทั้งสิ้น 2,850 คน แยกเป็นชาย 1,404 คน แยกเป็นหญิง 1,446 คน</t>
  </si>
  <si>
    <t>เงินเดือน (ฝ่ายประจำ)</t>
  </si>
  <si>
    <t>การรักษาความสงบภายใน</t>
  </si>
  <si>
    <t>การศึกษา</t>
  </si>
  <si>
    <t>สาธารณสุข</t>
  </si>
  <si>
    <t>เคหะและชุมชน</t>
  </si>
  <si>
    <t>รับคืนเงินทุนการศึกษา(งบประมาณ2552-2555)</t>
  </si>
  <si>
    <t xml:space="preserve"> -</t>
  </si>
  <si>
    <t xml:space="preserve">                         </t>
  </si>
  <si>
    <t>ลูกหนี้ภาษีบำรุงท้องที่</t>
  </si>
  <si>
    <t>ลูกหนี้ภาษีป้าย</t>
  </si>
  <si>
    <t xml:space="preserve">4. ตำบลพิมายเหนือ (บางส่วน) </t>
  </si>
  <si>
    <t>ปกครองส่วนท้องถิ่น เมื่อวันที่ 20 มีนาคม พ.ศ. 2558 และที่แก้ไขเพิ่มเติม (ฉบับที่ 2) ลงวันที่ 21 มีนาคม 2561 และ</t>
  </si>
  <si>
    <t>หนังสือสั่งการที่เกี่ยวข้อง</t>
  </si>
  <si>
    <t>ปี2561</t>
  </si>
  <si>
    <t>ประเภทลูกหนี้</t>
  </si>
  <si>
    <t>ประจำปี</t>
  </si>
  <si>
    <t>จำนวนราย</t>
  </si>
  <si>
    <t>ค่าขายแบบแปลน</t>
  </si>
  <si>
    <t>เงินรับฝากประกันสัญญา</t>
  </si>
  <si>
    <t>จำนวนเงินที่</t>
  </si>
  <si>
    <t>ได้รับอนุมัติ</t>
  </si>
  <si>
    <t>ค่าก่อสร้างสิ่งสาธารณูปโภค</t>
  </si>
  <si>
    <t>ปี 2561</t>
  </si>
  <si>
    <t>งบประมาณ</t>
  </si>
  <si>
    <t>รายจ่ายจากเงินบ</t>
  </si>
  <si>
    <t>1.2</t>
  </si>
  <si>
    <t>รายการเปิดเผยอื่นใด (ถ้ามี)</t>
  </si>
  <si>
    <t>คำอธิบาย</t>
  </si>
  <si>
    <t>ลูกหนี้ค่าภาษี</t>
  </si>
  <si>
    <t>ลูกหนี้อื่นๆ</t>
  </si>
  <si>
    <t>สินทรัพย์หมุนเวียนอื่น</t>
  </si>
  <si>
    <t>รายจ่ายค้างจ่าย</t>
  </si>
  <si>
    <t xml:space="preserve">1. 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</t>
  </si>
  <si>
    <t xml:space="preserve"> ให้แสดงตามงบทรัพย์สินเป็นกรรมสิทธิ์ขององค์กรปกครองส่วนท้องถิ่นและองค์กรปกครองส่วนท้องถิ่นใช้ประโยชน์โดยตรง</t>
  </si>
  <si>
    <t xml:space="preserve">รวมทั้งทรัพย์สินที่ให้ยืมหรือเช่า ยกเว้นทรัพย์สินที่จัดไว้เพื่อการให้บริการสาธารณะ เช่น ถนน สะพาน ลานกีฬา เป็นต้น </t>
  </si>
  <si>
    <t xml:space="preserve"> 2.  ทรัพย์สินที่ได้มาจากแหล่งเงินกู้ ให้แสดงทรัพย์สินทุกประเภท</t>
  </si>
  <si>
    <t>ลูกหนี้ค่าธรรมเนียมเก็บและขนขยะมูลฝอย</t>
  </si>
  <si>
    <t>บริหารทั่วไป</t>
  </si>
  <si>
    <t>เกี่ยวกับการศึกษา</t>
  </si>
  <si>
    <t>ระดับก่อนวัยเรียน</t>
  </si>
  <si>
    <t>สนับสนุนอาหาร</t>
  </si>
  <si>
    <t>กลางวันศูนย์</t>
  </si>
  <si>
    <t>พัฒนาเด็กเล็ก</t>
  </si>
  <si>
    <t>สนับสนุนค่า</t>
  </si>
  <si>
    <t>ใช้จ่ายการบริหาร</t>
  </si>
  <si>
    <t>สถานศึกษาศูนย์</t>
  </si>
  <si>
    <t>รับคืนเงินอุดหนุนโครงการจัดซื้อจัดจ้าง วัสดุ ครุภัณฑ์ ปี 2560</t>
  </si>
  <si>
    <t>รับคืนเงินอุดหนุนศูนย์รวมข้อมูลข่าวสาร</t>
  </si>
  <si>
    <t>รับคืนเงินอุดหนุนจัดงานรัฐพิธีและงานของสถาบันแห่งชาติ ปี2560</t>
  </si>
  <si>
    <t>ทั้งนี้  ได้รับอนุมัติให้จ่ายเงินสะสมที่อยู่ระหว่างดำเนินการ  จำนวน</t>
  </si>
  <si>
    <t>โครงการต่อเติมหลังคากันสาดตลาดสดเทศบาลฯ</t>
  </si>
  <si>
    <t>โครงการลานคอนกรีตเอนกประสงค์ชุมชนหนองบัวบาน</t>
  </si>
  <si>
    <t>โครงการปรับปรุงผิวจราจรถนนคอนกรีตเสริมเหล็ก</t>
  </si>
  <si>
    <t>เป็นผิวจราจรแอสฟัลท์คอนกรีต ถ.เทศบาล 5</t>
  </si>
  <si>
    <t>เป็นผิวจราจรแอสฟัลท์คอนกรีต ถ.เทศบาล 11</t>
  </si>
  <si>
    <t>โครงการวางท่อระบายน้ำทิ้ง คสล.ทางหลวงแผ่นดิน</t>
  </si>
  <si>
    <t>หมายเลข 2167 ถ.ตรางสวาย-ท่าด่าน</t>
  </si>
  <si>
    <t>โครงการก่อสร้างห้องน้ำ-ห้องส้วม 6 ห้อง พร้อม</t>
  </si>
  <si>
    <t>ห้องน้ำผู้พิการ ตลาดสดเทศบาลฯ</t>
  </si>
  <si>
    <t>รายได้จากทุน</t>
  </si>
  <si>
    <t>ภาษีจัดสรร</t>
  </si>
  <si>
    <t>เงินอุดหนุนระบุวัตถุประสงค์/เฉพาะกิจ</t>
  </si>
  <si>
    <t>และประถมศึกษา</t>
  </si>
  <si>
    <t xml:space="preserve"> -ไม่มี-</t>
  </si>
  <si>
    <t>รวมสินทรัพย์หมุนเวียน</t>
  </si>
  <si>
    <t>ลูกหนี้รายได้อื่นๆ</t>
  </si>
  <si>
    <t xml:space="preserve">หมายเหตุ  4 รายได้จากรัฐบาลค้างรับ </t>
  </si>
  <si>
    <t>หมายเหตุ 5 ลูกหนี้ค่าภาษี</t>
  </si>
  <si>
    <t>หมายเหตุ 6 ลูกหนี้รายได้อื่นๆ</t>
  </si>
  <si>
    <t>หมายเหตุ 7 สินทรัพย์หมุนเวียนอื่น</t>
  </si>
  <si>
    <t>020028402600</t>
  </si>
  <si>
    <t>020070076866</t>
  </si>
  <si>
    <t>เงินกองทุนหลักประกันสุขภาพระดับพื้นที่</t>
  </si>
  <si>
    <t>รวมหนี้สินหมุนเวียน</t>
  </si>
  <si>
    <t xml:space="preserve">         หัวหน้าฝ่ายอำนวยการ  รักษาการ             </t>
  </si>
  <si>
    <t>ผู้อำนวยการกองคลัง</t>
  </si>
  <si>
    <t xml:space="preserve"> (นายสุรศักดิ์  สิมาขันธ์)</t>
  </si>
  <si>
    <t>ปลัดเทศบาลตำบลปรางค์กู่</t>
  </si>
  <si>
    <t>(นายชวาลย์  ทองสังข์)</t>
  </si>
  <si>
    <t>นายกเทศมนตรีตำบลปรางค์กู่</t>
  </si>
  <si>
    <t xml:space="preserve"> ...........................................</t>
  </si>
  <si>
    <t>.......................................</t>
  </si>
  <si>
    <t>……………..........…………</t>
  </si>
  <si>
    <t xml:space="preserve">รายได้ของเทศบาล </t>
  </si>
  <si>
    <t>เงินสนับสนุนจากกรมการปกครอง</t>
  </si>
  <si>
    <t xml:space="preserve">เงินสะสม </t>
  </si>
  <si>
    <t xml:space="preserve">เงินอุดหนุนเฉพาะกิจ </t>
  </si>
  <si>
    <t>3320054090</t>
  </si>
  <si>
    <t>เงินสด</t>
  </si>
  <si>
    <t>............................................</t>
  </si>
  <si>
    <t>...........................................</t>
  </si>
  <si>
    <t>………...............................</t>
  </si>
  <si>
    <t>หัวหน้าฝ่ายอำนวยการ  รักษาการ</t>
  </si>
  <si>
    <t>(นายสุรศักดิ์  สิมาขันธ์)</t>
  </si>
  <si>
    <t xml:space="preserve"> ปลัดเทศบาลตำบลปรางค์กู่</t>
  </si>
  <si>
    <t>รายจ่ายจากเงินอุดหนุน</t>
  </si>
  <si>
    <t>ระบุวัตถุประสงค์/เฉพาะกิจ</t>
  </si>
  <si>
    <t xml:space="preserve">ค่าครุภัณฑ์   (หมายเหตุ 1)              </t>
  </si>
  <si>
    <t>(หมายเหตุ 1)</t>
  </si>
  <si>
    <t>ค่าครุภัณฑ์ จ่ายจากเงินงบประมาณ</t>
  </si>
  <si>
    <t>กระจกโค้งจราจร</t>
  </si>
  <si>
    <t>เครื่องพิมพ์</t>
  </si>
  <si>
    <t>คอมพิวเตอร์ตั้งโต๊ะ</t>
  </si>
  <si>
    <t>หมายเหตุ 8 รายจ่ายค้างจ่าย</t>
  </si>
  <si>
    <t>หมายเหตุ 9 เงินรับฝาก</t>
  </si>
  <si>
    <t>หมายเหตุ 10 เงินสะสม</t>
  </si>
  <si>
    <t>และจะเบิกจ่ายในปีงบประมาณต่อไป ตามรายละเอียดแนบท้ายหมายเหตุ 10</t>
  </si>
  <si>
    <t>รายละเอียดแนบท้ายหมายเหตุ 10   เงินสะสม</t>
  </si>
  <si>
    <t>เงินถ่ายโอนบุคลากร ปีงบประมาณ 2560</t>
  </si>
  <si>
    <t>เงินถ่ายโอนบุคลากร ปีงบประมาณ 2561</t>
  </si>
  <si>
    <t>ลูกหนี้เงินสะสม</t>
  </si>
  <si>
    <t>เจ้าหนี้เงินสะสม</t>
  </si>
  <si>
    <t>เงินกองทุนเพื่อดูแลผู้สูงอายุที่มีภาวะพึ่งพิง</t>
  </si>
  <si>
    <t>เบี้ยยังชีพคนพิการ ปีงบประมาณ 2558</t>
  </si>
  <si>
    <t>ณ วันที่ 30 กันยายน  2562</t>
  </si>
  <si>
    <t>ปี2562</t>
  </si>
  <si>
    <t>สำหรับปี สิ้นสุดวันที่ 30 กันยายน  2562</t>
  </si>
  <si>
    <t>สำหรับปี สิ้นสุดวันที่ 30 กันยายน 2562</t>
  </si>
  <si>
    <t>ครุภัณฑ์สนาม</t>
  </si>
  <si>
    <t>เงินถ่ายโอนบุคลากร ปีงบประมาณ 2562</t>
  </si>
  <si>
    <t>ปี 2562</t>
  </si>
  <si>
    <t>เกี่ยวกับเคหะ</t>
  </si>
  <si>
    <t>และชุมชน</t>
  </si>
  <si>
    <t>ค่าจ้างเหมา</t>
  </si>
  <si>
    <t>บริการ</t>
  </si>
  <si>
    <t>เปลี่ยนบ่อพักท่อ</t>
  </si>
  <si>
    <t>ระบายน้ำทิ้ง</t>
  </si>
  <si>
    <t>น้ำทิ้ง</t>
  </si>
  <si>
    <t>ขุดลอกท่อระบาย</t>
  </si>
  <si>
    <t>ค่าครุภัณฑ์</t>
  </si>
  <si>
    <t>ปรับอากาศ</t>
  </si>
  <si>
    <t>ค่าจัดซื้อเครื่อง</t>
  </si>
  <si>
    <t>ค่าจัดซื้ออุปกรณ์</t>
  </si>
  <si>
    <t>แบบเอนกประสงค์</t>
  </si>
  <si>
    <t>(Smart Card Reader)</t>
  </si>
  <si>
    <t>อุตสาหกรรมและ</t>
  </si>
  <si>
    <t>โยธา</t>
  </si>
  <si>
    <t>พื้นฐาน</t>
  </si>
  <si>
    <t>ก่อสร้างโครงสร้าง</t>
  </si>
  <si>
    <t>ค่าที่ดินและ</t>
  </si>
  <si>
    <t>สิ่งก่อสร้าง</t>
  </si>
  <si>
    <t>ค่าก่อสร้างสิ่ง</t>
  </si>
  <si>
    <t>สาธารณูปการ</t>
  </si>
  <si>
    <t>ก่อสร้างซุ้มประตู</t>
  </si>
  <si>
    <t>ก่อสร้างซุ้มเฉลิม</t>
  </si>
  <si>
    <t>พระเกียรติฯ</t>
  </si>
  <si>
    <t>ก่อสร้างห้องแถว</t>
  </si>
  <si>
    <t>คสล.ชั้นเดียว</t>
  </si>
  <si>
    <t>สถาน</t>
  </si>
  <si>
    <t>ญาติบริเวณฌาปน</t>
  </si>
  <si>
    <t>ต่อเติมศาลาโดมพัก</t>
  </si>
  <si>
    <t xml:space="preserve"> -2-</t>
  </si>
  <si>
    <t>ปรับปรุง/ต่อเติม</t>
  </si>
  <si>
    <t>อาคารสนง.เป็นห้อง</t>
  </si>
  <si>
    <t>ทำงานหน้าห้อง</t>
  </si>
  <si>
    <t>สำนักปลัด</t>
  </si>
  <si>
    <t>สาธารณูปโภค</t>
  </si>
  <si>
    <t>ทางเข้าตลาดสด</t>
  </si>
  <si>
    <t>เทศบาลฯ</t>
  </si>
  <si>
    <t>ก่อสร้างอาคารเก็บ</t>
  </si>
  <si>
    <t>ของ ทต.ปรางค์กู่</t>
  </si>
  <si>
    <t>อาคารห้องประชุม</t>
  </si>
  <si>
    <t>เป็นห้องทำงาน</t>
  </si>
  <si>
    <t>งานสภาทต.ปรางค์กู่</t>
  </si>
  <si>
    <r>
      <rPr>
        <u/>
        <sz val="16"/>
        <rFont val="AngsanaUPC"/>
        <family val="1"/>
      </rPr>
      <t>หัก</t>
    </r>
    <r>
      <rPr>
        <sz val="16"/>
        <rFont val="AngsanaUPC"/>
        <family val="1"/>
      </rPr>
      <t xml:space="preserve">  25% ของรายรับจริงสูงกว่ารายจ่ายจริง</t>
    </r>
  </si>
  <si>
    <r>
      <t>บวก</t>
    </r>
    <r>
      <rPr>
        <b/>
        <sz val="16"/>
        <rFont val="AngsanaUPC"/>
        <family val="1"/>
      </rPr>
      <t xml:space="preserve">      </t>
    </r>
  </si>
  <si>
    <t>เงินสะสม ณ วันที่ 1 ตุลาคม 2561</t>
  </si>
  <si>
    <t>รับคืนเงินอุดหนุนโครงการจัดตั้งศูนย์ปฎิบัติการช่วยเหลือปชช. ปี61</t>
  </si>
  <si>
    <t>รับคืนเงินโครงการขบวนการก่อการดีเยาวชนคนดีศรีสะเกษ ปี61</t>
  </si>
  <si>
    <t>เงินสะสม ณ 30 กันยายน 2562</t>
  </si>
  <si>
    <t>เงินสะสม ณ 30 กันยายน 2562 ประกอบด้วย</t>
  </si>
  <si>
    <t>โครงการก่อสร้างห้องน้ำ-ห้องส้วม 6 ห้อง พร้อมห้องผู้พิการ</t>
  </si>
  <si>
    <t>โครงการก่อสร้างผิวจราจรถนนหินคลุกถนนวัชรพล 3</t>
  </si>
  <si>
    <t>โครงการก่อสร้างถนนคอนกรีตเสริมเหล็กถนนวัชรพล 3</t>
  </si>
  <si>
    <t>โครงการปรับปรุง/ซ่อมแซมถนนบ้านสุโข-บ้านเหล็ก</t>
  </si>
  <si>
    <t>เบี้ยยังชีพผู้พิการ</t>
  </si>
  <si>
    <t>โครงการสนับสนุนเสริมสร้างสวัสดิภาพให้แก่ผู้พิการ</t>
  </si>
  <si>
    <t>โครงการขยายผิวจราจรถนนเทศบาล5 ตรงสามแยกสระหนองเต่า</t>
  </si>
  <si>
    <t>ไปทางวัดระกา</t>
  </si>
  <si>
    <t xml:space="preserve">โครงการวางท่อระบายน้ำทิ้งทางหลวงชนบทศรีสะเกษหมายเลข </t>
  </si>
  <si>
    <t>3039 สายทางหลวง 226 ทางไปวัดศรีปรางค์กู่</t>
  </si>
  <si>
    <t>โครงการปรับปรุงผิวจราจรถนนคอนกรีตเสริมเหล็กเป็นผิวจราจร</t>
  </si>
  <si>
    <t>แอสฟัลท์คอนกรีตถนนเทศบาล 8,9 บริเวณตลาดสดเทศบาลฯ</t>
  </si>
  <si>
    <t>แอสฟัลท์คอนกรีตถนนเทศบาล 12 ช่วงแยกตัดกับถนนเทศบาล5 -</t>
  </si>
  <si>
    <t>ช่วงแยกตัดกับถนนเทศบาล 7</t>
  </si>
  <si>
    <t>แอสฟัลท์คอนกรีตถนนเทศบาล 11</t>
  </si>
  <si>
    <t>โครงการวางท่อระบายน้ำทิ้งทางหลวงแผ่นดินหมายเลข 2167</t>
  </si>
  <si>
    <t>สายตรางสวาย-ท่าด่าน</t>
  </si>
  <si>
    <t>โครงการวางท่อระบายน้ำทิ้งซอยจำปี</t>
  </si>
  <si>
    <t>โครงการวางท่อระบายทิ้งถนนพิมาย-ทางหลวงแผ่นดิน</t>
  </si>
  <si>
    <t>ตั้งแต่วันที่  1  ตุลาคม  2561  ถึงวันที่  30  กันยายน  2562</t>
  </si>
  <si>
    <t>งบแสดงผลการดำเนินงานจ่ายจากเงินรายรับและเงินสะสม</t>
  </si>
  <si>
    <t>เงินรับฝากอิ่นๆเงินประกันสัญญา</t>
  </si>
  <si>
    <t>เงินรับฝากค่าใช้จ่ายในการจัดเก็บภาษีบำรุงท้องที่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</si>
</sst>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฿&quot;* #,##0_-;\-&quot;฿&quot;* #,##0_-;_-&quot;฿&quot;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* #,##0.00_);_(* \(#,##0.00\);_(* &quot;-&quot;??_);_(@_)"/>
    <numFmt numFmtId="165" formatCode="[$-101041E]d\ mmm\ yy;@"/>
    <numFmt numFmtId="166" formatCode="[$-187041E]d\ mmm\ yy;@"/>
  </numFmts>
  <fonts count="29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indexed="8"/>
      <name val="AngsanaUPC"/>
      <family val="1"/>
    </font>
    <font>
      <sz val="16"/>
      <color indexed="8"/>
      <name val="AngsanaUPC"/>
      <family val="1"/>
    </font>
    <font>
      <sz val="14"/>
      <name val="AngsanaUPC"/>
      <family val="1"/>
    </font>
    <font>
      <sz val="15"/>
      <name val="AngsanaUPC"/>
      <family val="1"/>
    </font>
    <font>
      <b/>
      <sz val="14"/>
      <name val="AngsanaUPC"/>
      <family val="1"/>
    </font>
    <font>
      <sz val="13"/>
      <name val="AngsanaUPC"/>
      <family val="1"/>
    </font>
    <font>
      <b/>
      <sz val="15"/>
      <name val="AngsanaUPC"/>
      <family val="1"/>
    </font>
    <font>
      <u/>
      <sz val="16"/>
      <name val="AngsanaUPC"/>
      <family val="1"/>
    </font>
    <font>
      <sz val="15"/>
      <color indexed="8"/>
      <name val="AngsanaUPC"/>
      <family val="1"/>
    </font>
    <font>
      <sz val="16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445">
    <xf numFmtId="0" fontId="0" fillId="0" borderId="0" xfId="0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43" fontId="5" fillId="0" borderId="0" xfId="1" applyFont="1"/>
    <xf numFmtId="0" fontId="4" fillId="0" borderId="0" xfId="0" applyFont="1"/>
    <xf numFmtId="43" fontId="3" fillId="0" borderId="0" xfId="1" applyFont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/>
    <xf numFmtId="43" fontId="4" fillId="0" borderId="0" xfId="1" applyFont="1" applyBorder="1"/>
    <xf numFmtId="43" fontId="4" fillId="0" borderId="0" xfId="0" applyNumberFormat="1" applyFont="1"/>
    <xf numFmtId="0" fontId="4" fillId="0" borderId="0" xfId="0" applyFont="1" applyFill="1"/>
    <xf numFmtId="43" fontId="4" fillId="0" borderId="0" xfId="1" applyFont="1"/>
    <xf numFmtId="0" fontId="7" fillId="0" borderId="0" xfId="0" applyFont="1" applyAlignment="1"/>
    <xf numFmtId="0" fontId="7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8" applyFont="1" applyFill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Border="1"/>
    <xf numFmtId="43" fontId="6" fillId="0" borderId="0" xfId="1" applyFont="1"/>
    <xf numFmtId="43" fontId="5" fillId="0" borderId="0" xfId="1" applyFont="1" applyAlignment="1">
      <alignment horizontal="center"/>
    </xf>
    <xf numFmtId="43" fontId="6" fillId="0" borderId="0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Border="1"/>
    <xf numFmtId="0" fontId="12" fillId="0" borderId="0" xfId="0" applyFont="1"/>
    <xf numFmtId="43" fontId="6" fillId="0" borderId="0" xfId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42" fontId="11" fillId="0" borderId="0" xfId="0" applyNumberFormat="1" applyFont="1" applyAlignment="1">
      <alignment horizontal="left"/>
    </xf>
    <xf numFmtId="43" fontId="4" fillId="0" borderId="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5" fillId="0" borderId="4" xfId="0" applyFont="1" applyBorder="1"/>
    <xf numFmtId="0" fontId="6" fillId="0" borderId="0" xfId="0" applyFont="1" applyBorder="1" applyAlignment="1"/>
    <xf numFmtId="43" fontId="5" fillId="0" borderId="0" xfId="0" applyNumberFormat="1" applyFont="1" applyBorder="1"/>
    <xf numFmtId="0" fontId="5" fillId="0" borderId="0" xfId="8" applyFont="1" applyFill="1" applyAlignment="1">
      <alignment horizontal="left" shrinkToFit="1"/>
    </xf>
    <xf numFmtId="43" fontId="5" fillId="0" borderId="0" xfId="1" applyFont="1" applyFill="1"/>
    <xf numFmtId="43" fontId="5" fillId="0" borderId="0" xfId="6" applyFont="1" applyFill="1"/>
    <xf numFmtId="49" fontId="5" fillId="0" borderId="0" xfId="8" applyNumberFormat="1" applyFont="1" applyFill="1"/>
    <xf numFmtId="49" fontId="13" fillId="0" borderId="0" xfId="0" applyNumberFormat="1" applyFont="1" applyFill="1" applyBorder="1" applyAlignment="1"/>
    <xf numFmtId="49" fontId="6" fillId="0" borderId="0" xfId="8" applyNumberFormat="1" applyFont="1" applyFill="1"/>
    <xf numFmtId="0" fontId="6" fillId="0" borderId="0" xfId="8" applyFont="1" applyFill="1"/>
    <xf numFmtId="166" fontId="5" fillId="0" borderId="0" xfId="8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/>
    <xf numFmtId="0" fontId="6" fillId="0" borderId="0" xfId="14" applyFont="1" applyAlignment="1">
      <alignment horizontal="left"/>
    </xf>
    <xf numFmtId="0" fontId="14" fillId="0" borderId="0" xfId="0" applyFont="1" applyBorder="1" applyAlignment="1">
      <alignment shrinkToFit="1"/>
    </xf>
    <xf numFmtId="43" fontId="14" fillId="0" borderId="0" xfId="1" applyFont="1" applyBorder="1" applyAlignment="1"/>
    <xf numFmtId="0" fontId="5" fillId="0" borderId="0" xfId="14" applyFont="1"/>
    <xf numFmtId="49" fontId="5" fillId="0" borderId="0" xfId="14" applyNumberFormat="1" applyFont="1" applyBorder="1" applyAlignment="1">
      <alignment horizontal="center" vertical="center"/>
    </xf>
    <xf numFmtId="43" fontId="14" fillId="0" borderId="0" xfId="16" applyFont="1" applyFill="1" applyBorder="1" applyAlignment="1">
      <alignment horizontal="right"/>
    </xf>
    <xf numFmtId="165" fontId="5" fillId="0" borderId="0" xfId="17" applyNumberFormat="1" applyFont="1" applyFill="1" applyBorder="1" applyAlignment="1">
      <alignment horizontal="left"/>
    </xf>
    <xf numFmtId="43" fontId="6" fillId="0" borderId="6" xfId="15" applyFont="1" applyBorder="1"/>
    <xf numFmtId="0" fontId="7" fillId="0" borderId="0" xfId="0" applyFont="1" applyBorder="1"/>
    <xf numFmtId="43" fontId="5" fillId="0" borderId="0" xfId="1" applyFont="1" applyFill="1" applyBorder="1" applyAlignment="1">
      <alignment horizontal="left"/>
    </xf>
    <xf numFmtId="43" fontId="7" fillId="0" borderId="0" xfId="0" applyNumberFormat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43" fontId="16" fillId="0" borderId="15" xfId="1" applyFont="1" applyBorder="1"/>
    <xf numFmtId="43" fontId="16" fillId="0" borderId="0" xfId="1" applyFont="1" applyBorder="1"/>
    <xf numFmtId="0" fontId="18" fillId="0" borderId="0" xfId="0" applyFont="1"/>
    <xf numFmtId="43" fontId="18" fillId="0" borderId="0" xfId="1" applyFont="1"/>
    <xf numFmtId="43" fontId="18" fillId="0" borderId="10" xfId="1" applyFont="1" applyBorder="1"/>
    <xf numFmtId="43" fontId="16" fillId="0" borderId="10" xfId="1" applyFont="1" applyBorder="1"/>
    <xf numFmtId="43" fontId="16" fillId="0" borderId="6" xfId="0" applyNumberFormat="1" applyFont="1" applyBorder="1"/>
    <xf numFmtId="43" fontId="16" fillId="0" borderId="6" xfId="1" applyFont="1" applyBorder="1"/>
    <xf numFmtId="43" fontId="16" fillId="0" borderId="0" xfId="0" applyNumberFormat="1" applyFont="1" applyBorder="1"/>
    <xf numFmtId="43" fontId="16" fillId="2" borderId="15" xfId="1" applyFont="1" applyFill="1" applyBorder="1"/>
    <xf numFmtId="43" fontId="16" fillId="0" borderId="0" xfId="1" applyFont="1"/>
    <xf numFmtId="43" fontId="16" fillId="2" borderId="0" xfId="1" applyFont="1" applyFill="1" applyBorder="1"/>
    <xf numFmtId="43" fontId="18" fillId="2" borderId="0" xfId="1" applyFont="1" applyFill="1" applyBorder="1" applyAlignment="1">
      <alignment horizontal="center"/>
    </xf>
    <xf numFmtId="43" fontId="16" fillId="0" borderId="21" xfId="1" applyFont="1" applyBorder="1"/>
    <xf numFmtId="43" fontId="16" fillId="2" borderId="21" xfId="1" applyFont="1" applyFill="1" applyBorder="1" applyAlignment="1">
      <alignment horizontal="center"/>
    </xf>
    <xf numFmtId="43" fontId="18" fillId="0" borderId="0" xfId="1" applyFont="1" applyBorder="1"/>
    <xf numFmtId="43" fontId="18" fillId="0" borderId="0" xfId="0" applyNumberFormat="1" applyFon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center"/>
    </xf>
    <xf numFmtId="43" fontId="16" fillId="0" borderId="0" xfId="0" applyNumberFormat="1" applyFont="1" applyAlignment="1">
      <alignment horizontal="right"/>
    </xf>
    <xf numFmtId="43" fontId="16" fillId="0" borderId="0" xfId="1" applyFont="1" applyAlignment="1"/>
    <xf numFmtId="0" fontId="16" fillId="0" borderId="0" xfId="13" applyFont="1" applyAlignment="1"/>
    <xf numFmtId="0" fontId="16" fillId="0" borderId="0" xfId="13" applyFont="1" applyBorder="1" applyAlignment="1"/>
    <xf numFmtId="0" fontId="16" fillId="0" borderId="0" xfId="13" applyFont="1" applyBorder="1" applyAlignment="1">
      <alignment horizontal="center"/>
    </xf>
    <xf numFmtId="0" fontId="16" fillId="0" borderId="0" xfId="13" applyFont="1" applyBorder="1" applyAlignment="1">
      <alignment horizontal="left"/>
    </xf>
    <xf numFmtId="1" fontId="16" fillId="0" borderId="0" xfId="13" applyNumberFormat="1" applyFont="1" applyBorder="1" applyAlignment="1">
      <alignment horizontal="center"/>
    </xf>
    <xf numFmtId="43" fontId="16" fillId="0" borderId="0" xfId="13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20" fillId="0" borderId="0" xfId="0" applyFont="1"/>
    <xf numFmtId="0" fontId="19" fillId="0" borderId="0" xfId="13" applyFont="1" applyBorder="1" applyAlignment="1">
      <alignment horizontal="center"/>
    </xf>
    <xf numFmtId="0" fontId="19" fillId="0" borderId="0" xfId="13" applyFont="1" applyBorder="1" applyAlignment="1">
      <alignment horizontal="left"/>
    </xf>
    <xf numFmtId="1" fontId="19" fillId="0" borderId="0" xfId="13" applyNumberFormat="1" applyFont="1" applyBorder="1" applyAlignment="1">
      <alignment horizontal="center"/>
    </xf>
    <xf numFmtId="43" fontId="19" fillId="0" borderId="0" xfId="13" applyNumberFormat="1" applyFont="1" applyBorder="1" applyAlignment="1">
      <alignment horizontal="center"/>
    </xf>
    <xf numFmtId="43" fontId="19" fillId="0" borderId="10" xfId="13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43" fontId="19" fillId="0" borderId="7" xfId="13" applyNumberFormat="1" applyFont="1" applyBorder="1" applyAlignment="1">
      <alignment horizontal="center" vertical="center"/>
    </xf>
    <xf numFmtId="0" fontId="19" fillId="0" borderId="1" xfId="13" applyFont="1" applyBorder="1" applyAlignment="1">
      <alignment horizontal="center" vertical="center"/>
    </xf>
    <xf numFmtId="0" fontId="19" fillId="0" borderId="2" xfId="13" applyFont="1" applyBorder="1" applyAlignment="1">
      <alignment horizontal="center" vertical="center"/>
    </xf>
    <xf numFmtId="0" fontId="19" fillId="0" borderId="8" xfId="13" applyFont="1" applyBorder="1" applyAlignment="1">
      <alignment horizontal="center" vertical="center"/>
    </xf>
    <xf numFmtId="43" fontId="19" fillId="0" borderId="3" xfId="13" applyNumberFormat="1" applyFont="1" applyBorder="1" applyAlignment="1">
      <alignment horizontal="center" vertical="center"/>
    </xf>
    <xf numFmtId="43" fontId="19" fillId="0" borderId="4" xfId="13" applyNumberFormat="1" applyFont="1" applyBorder="1" applyAlignment="1">
      <alignment horizontal="center" vertical="center"/>
    </xf>
    <xf numFmtId="43" fontId="19" fillId="0" borderId="5" xfId="13" applyNumberFormat="1" applyFont="1" applyBorder="1" applyAlignment="1">
      <alignment horizontal="center" vertical="center"/>
    </xf>
    <xf numFmtId="43" fontId="19" fillId="0" borderId="8" xfId="13" applyNumberFormat="1" applyFont="1" applyBorder="1" applyAlignment="1">
      <alignment horizontal="center" vertical="center"/>
    </xf>
    <xf numFmtId="1" fontId="16" fillId="0" borderId="1" xfId="1" applyNumberFormat="1" applyFont="1" applyBorder="1" applyAlignment="1">
      <alignment horizontal="left"/>
    </xf>
    <xf numFmtId="0" fontId="20" fillId="0" borderId="2" xfId="0" applyFont="1" applyBorder="1"/>
    <xf numFmtId="43" fontId="16" fillId="0" borderId="8" xfId="1" applyFont="1" applyBorder="1" applyAlignment="1">
      <alignment horizontal="left"/>
    </xf>
    <xf numFmtId="43" fontId="18" fillId="0" borderId="3" xfId="1" applyNumberFormat="1" applyFont="1" applyBorder="1"/>
    <xf numFmtId="43" fontId="18" fillId="0" borderId="5" xfId="13" applyNumberFormat="1" applyFont="1" applyBorder="1" applyAlignment="1">
      <alignment horizontal="center"/>
    </xf>
    <xf numFmtId="43" fontId="18" fillId="0" borderId="3" xfId="13" applyNumberFormat="1" applyFont="1" applyBorder="1" applyAlignment="1">
      <alignment horizontal="center"/>
    </xf>
    <xf numFmtId="0" fontId="20" fillId="0" borderId="0" xfId="0" applyFont="1" applyBorder="1"/>
    <xf numFmtId="0" fontId="20" fillId="0" borderId="4" xfId="0" applyFont="1" applyBorder="1" applyAlignment="1">
      <alignment horizontal="center"/>
    </xf>
    <xf numFmtId="0" fontId="18" fillId="0" borderId="9" xfId="0" applyNumberFormat="1" applyFont="1" applyBorder="1" applyAlignment="1">
      <alignment horizontal="left" shrinkToFit="1"/>
    </xf>
    <xf numFmtId="43" fontId="18" fillId="0" borderId="5" xfId="1" applyNumberFormat="1" applyFont="1" applyBorder="1" applyAlignment="1">
      <alignment horizontal="right"/>
    </xf>
    <xf numFmtId="43" fontId="18" fillId="0" borderId="5" xfId="13" applyNumberFormat="1" applyFont="1" applyBorder="1"/>
    <xf numFmtId="43" fontId="18" fillId="0" borderId="5" xfId="13" applyNumberFormat="1" applyFont="1" applyBorder="1" applyAlignment="1">
      <alignment shrinkToFit="1"/>
    </xf>
    <xf numFmtId="1" fontId="16" fillId="0" borderId="4" xfId="1" applyNumberFormat="1" applyFont="1" applyBorder="1" applyAlignment="1">
      <alignment horizontal="left"/>
    </xf>
    <xf numFmtId="43" fontId="16" fillId="0" borderId="9" xfId="1" applyFont="1" applyBorder="1" applyAlignment="1">
      <alignment horizontal="left"/>
    </xf>
    <xf numFmtId="43" fontId="18" fillId="0" borderId="5" xfId="1" applyNumberFormat="1" applyFont="1" applyBorder="1"/>
    <xf numFmtId="49" fontId="20" fillId="0" borderId="0" xfId="0" applyNumberFormat="1" applyFont="1" applyBorder="1" applyAlignment="1">
      <alignment horizontal="left"/>
    </xf>
    <xf numFmtId="0" fontId="18" fillId="2" borderId="9" xfId="11" applyFont="1" applyFill="1" applyBorder="1" applyAlignment="1">
      <alignment vertical="center" shrinkToFit="1"/>
    </xf>
    <xf numFmtId="43" fontId="18" fillId="0" borderId="5" xfId="11" applyNumberFormat="1" applyFont="1" applyFill="1" applyBorder="1" applyAlignment="1">
      <alignment vertical="center"/>
    </xf>
    <xf numFmtId="43" fontId="18" fillId="2" borderId="5" xfId="11" applyNumberFormat="1" applyFont="1" applyFill="1" applyBorder="1" applyAlignment="1">
      <alignment vertical="center"/>
    </xf>
    <xf numFmtId="43" fontId="16" fillId="0" borderId="7" xfId="1" applyNumberFormat="1" applyFont="1" applyBorder="1" applyAlignment="1">
      <alignment horizontal="right"/>
    </xf>
    <xf numFmtId="43" fontId="16" fillId="0" borderId="7" xfId="13" applyNumberFormat="1" applyFont="1" applyBorder="1"/>
    <xf numFmtId="0" fontId="19" fillId="0" borderId="0" xfId="0" applyFont="1"/>
    <xf numFmtId="43" fontId="16" fillId="0" borderId="0" xfId="1" applyFont="1" applyBorder="1" applyAlignment="1">
      <alignment horizontal="center"/>
    </xf>
    <xf numFmtId="43" fontId="16" fillId="0" borderId="0" xfId="1" quotePrefix="1" applyFont="1" applyBorder="1" applyAlignment="1">
      <alignment horizontal="center"/>
    </xf>
    <xf numFmtId="43" fontId="16" fillId="0" borderId="0" xfId="1" applyNumberFormat="1" applyFont="1" applyBorder="1" applyAlignment="1">
      <alignment horizontal="right"/>
    </xf>
    <xf numFmtId="43" fontId="16" fillId="0" borderId="0" xfId="13" applyNumberFormat="1" applyFont="1" applyBorder="1"/>
    <xf numFmtId="43" fontId="18" fillId="0" borderId="0" xfId="1" applyFont="1" applyBorder="1" applyAlignment="1">
      <alignment horizontal="left"/>
    </xf>
    <xf numFmtId="43" fontId="18" fillId="0" borderId="0" xfId="1" quotePrefix="1" applyFont="1" applyBorder="1" applyAlignment="1">
      <alignment horizontal="left"/>
    </xf>
    <xf numFmtId="43" fontId="18" fillId="0" borderId="0" xfId="1" applyNumberFormat="1" applyFont="1" applyBorder="1" applyAlignment="1">
      <alignment horizontal="left"/>
    </xf>
    <xf numFmtId="43" fontId="18" fillId="0" borderId="0" xfId="13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2" fontId="20" fillId="0" borderId="0" xfId="0" applyNumberFormat="1" applyFont="1" applyAlignment="1">
      <alignment horizontal="left"/>
    </xf>
    <xf numFmtId="42" fontId="18" fillId="0" borderId="0" xfId="1" applyNumberFormat="1" applyFont="1" applyBorder="1" applyAlignment="1">
      <alignment horizontal="left"/>
    </xf>
    <xf numFmtId="42" fontId="18" fillId="0" borderId="0" xfId="1" applyNumberFormat="1" applyFont="1" applyBorder="1" applyAlignment="1"/>
    <xf numFmtId="42" fontId="20" fillId="0" borderId="0" xfId="0" applyNumberFormat="1" applyFont="1" applyBorder="1" applyAlignment="1">
      <alignment horizontal="left"/>
    </xf>
    <xf numFmtId="42" fontId="16" fillId="0" borderId="0" xfId="1" applyNumberFormat="1" applyFont="1" applyBorder="1" applyAlignment="1">
      <alignment horizontal="left"/>
    </xf>
    <xf numFmtId="1" fontId="20" fillId="0" borderId="0" xfId="0" applyNumberFormat="1" applyFont="1" applyAlignment="1">
      <alignment horizontal="center"/>
    </xf>
    <xf numFmtId="43" fontId="20" fillId="0" borderId="0" xfId="0" applyNumberFormat="1" applyFont="1"/>
    <xf numFmtId="0" fontId="20" fillId="0" borderId="0" xfId="0" applyFont="1" applyAlignment="1">
      <alignment horizontal="left"/>
    </xf>
    <xf numFmtId="0" fontId="18" fillId="0" borderId="0" xfId="0" applyFont="1" applyBorder="1"/>
    <xf numFmtId="43" fontId="21" fillId="0" borderId="0" xfId="0" applyNumberFormat="1" applyFont="1" applyBorder="1"/>
    <xf numFmtId="43" fontId="18" fillId="0" borderId="0" xfId="1" applyFont="1" applyAlignment="1">
      <alignment horizontal="center"/>
    </xf>
    <xf numFmtId="49" fontId="18" fillId="0" borderId="0" xfId="0" applyNumberFormat="1" applyFont="1" applyBorder="1"/>
    <xf numFmtId="49" fontId="18" fillId="0" borderId="0" xfId="0" quotePrefix="1" applyNumberFormat="1" applyFont="1" applyFill="1" applyBorder="1"/>
    <xf numFmtId="43" fontId="18" fillId="0" borderId="0" xfId="1" applyFont="1" applyFill="1" applyBorder="1"/>
    <xf numFmtId="49" fontId="18" fillId="0" borderId="0" xfId="0" applyNumberFormat="1" applyFont="1" applyFill="1" applyBorder="1"/>
    <xf numFmtId="43" fontId="16" fillId="0" borderId="6" xfId="1" applyFont="1" applyBorder="1" applyAlignment="1">
      <alignment horizontal="center"/>
    </xf>
    <xf numFmtId="0" fontId="22" fillId="0" borderId="0" xfId="0" applyFont="1"/>
    <xf numFmtId="43" fontId="22" fillId="0" borderId="0" xfId="1" applyFont="1"/>
    <xf numFmtId="0" fontId="16" fillId="0" borderId="0" xfId="0" applyFont="1" applyBorder="1"/>
    <xf numFmtId="49" fontId="16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4" fontId="18" fillId="0" borderId="0" xfId="0" applyNumberFormat="1" applyFont="1" applyFill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8" fillId="0" borderId="3" xfId="0" applyFont="1" applyBorder="1"/>
    <xf numFmtId="0" fontId="18" fillId="0" borderId="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3" fontId="18" fillId="0" borderId="3" xfId="1" applyFont="1" applyBorder="1"/>
    <xf numFmtId="0" fontId="18" fillId="0" borderId="4" xfId="0" applyFont="1" applyBorder="1"/>
    <xf numFmtId="0" fontId="18" fillId="0" borderId="9" xfId="0" applyFont="1" applyBorder="1"/>
    <xf numFmtId="0" fontId="18" fillId="0" borderId="1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18" fillId="0" borderId="11" xfId="1" applyFont="1" applyBorder="1"/>
    <xf numFmtId="0" fontId="18" fillId="0" borderId="11" xfId="0" quotePrefix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43" fontId="16" fillId="0" borderId="7" xfId="1" applyFont="1" applyBorder="1" applyAlignment="1"/>
    <xf numFmtId="0" fontId="16" fillId="0" borderId="20" xfId="0" applyFont="1" applyBorder="1" applyAlignment="1"/>
    <xf numFmtId="43" fontId="16" fillId="0" borderId="7" xfId="1" applyFont="1" applyBorder="1"/>
    <xf numFmtId="0" fontId="18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3" fontId="18" fillId="0" borderId="5" xfId="1" applyFont="1" applyBorder="1"/>
    <xf numFmtId="0" fontId="18" fillId="0" borderId="17" xfId="0" applyFont="1" applyBorder="1"/>
    <xf numFmtId="0" fontId="18" fillId="0" borderId="18" xfId="0" applyFont="1" applyBorder="1"/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/>
    <xf numFmtId="0" fontId="16" fillId="0" borderId="0" xfId="0" applyFont="1" applyBorder="1" applyAlignment="1"/>
    <xf numFmtId="0" fontId="16" fillId="0" borderId="6" xfId="0" applyFont="1" applyBorder="1" applyAlignment="1">
      <alignment horizontal="center"/>
    </xf>
    <xf numFmtId="0" fontId="18" fillId="0" borderId="0" xfId="0" applyFont="1" applyBorder="1" applyAlignment="1"/>
    <xf numFmtId="0" fontId="21" fillId="0" borderId="0" xfId="0" applyFont="1" applyBorder="1" applyAlignment="1"/>
    <xf numFmtId="0" fontId="16" fillId="0" borderId="20" xfId="0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43" fontId="16" fillId="0" borderId="6" xfId="0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5" xfId="0" applyFont="1" applyBorder="1" applyAlignment="1"/>
    <xf numFmtId="0" fontId="18" fillId="0" borderId="11" xfId="0" applyFont="1" applyBorder="1" applyAlignment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43" fontId="16" fillId="0" borderId="7" xfId="0" applyNumberFormat="1" applyFont="1" applyFill="1" applyBorder="1"/>
    <xf numFmtId="0" fontId="16" fillId="0" borderId="0" xfId="0" applyFont="1" applyBorder="1" applyAlignment="1">
      <alignment horizontal="left"/>
    </xf>
    <xf numFmtId="43" fontId="16" fillId="0" borderId="0" xfId="0" applyNumberFormat="1" applyFont="1" applyFill="1" applyBorder="1"/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left"/>
    </xf>
    <xf numFmtId="43" fontId="21" fillId="0" borderId="3" xfId="1" applyFont="1" applyBorder="1"/>
    <xf numFmtId="0" fontId="21" fillId="0" borderId="5" xfId="0" applyFont="1" applyBorder="1" applyAlignment="1"/>
    <xf numFmtId="0" fontId="21" fillId="0" borderId="5" xfId="0" applyFont="1" applyBorder="1" applyAlignment="1">
      <alignment horizontal="left"/>
    </xf>
    <xf numFmtId="43" fontId="21" fillId="0" borderId="5" xfId="1" applyFont="1" applyBorder="1"/>
    <xf numFmtId="0" fontId="21" fillId="0" borderId="11" xfId="0" applyFont="1" applyBorder="1" applyAlignment="1"/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43" fontId="21" fillId="0" borderId="11" xfId="1" applyFont="1" applyBorder="1"/>
    <xf numFmtId="43" fontId="23" fillId="0" borderId="7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1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43" fontId="21" fillId="0" borderId="0" xfId="1" applyFont="1" applyBorder="1"/>
    <xf numFmtId="0" fontId="21" fillId="0" borderId="4" xfId="0" applyFont="1" applyBorder="1" applyAlignment="1"/>
    <xf numFmtId="43" fontId="21" fillId="0" borderId="9" xfId="1" applyFont="1" applyBorder="1"/>
    <xf numFmtId="0" fontId="21" fillId="0" borderId="17" xfId="0" applyFont="1" applyBorder="1" applyAlignment="1"/>
    <xf numFmtId="43" fontId="21" fillId="0" borderId="18" xfId="1" applyFont="1" applyBorder="1"/>
    <xf numFmtId="0" fontId="21" fillId="0" borderId="10" xfId="0" applyFont="1" applyBorder="1" applyAlignment="1"/>
    <xf numFmtId="0" fontId="21" fillId="0" borderId="10" xfId="0" applyFont="1" applyBorder="1" applyAlignment="1">
      <alignment horizontal="center"/>
    </xf>
    <xf numFmtId="43" fontId="21" fillId="0" borderId="10" xfId="1" applyFont="1" applyBorder="1"/>
    <xf numFmtId="0" fontId="25" fillId="0" borderId="0" xfId="0" applyFont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43" fontId="18" fillId="0" borderId="1" xfId="1" applyFont="1" applyBorder="1"/>
    <xf numFmtId="43" fontId="18" fillId="0" borderId="2" xfId="1" applyFont="1" applyBorder="1"/>
    <xf numFmtId="43" fontId="18" fillId="0" borderId="4" xfId="1" applyFont="1" applyBorder="1"/>
    <xf numFmtId="43" fontId="18" fillId="0" borderId="9" xfId="1" applyFont="1" applyBorder="1"/>
    <xf numFmtId="0" fontId="26" fillId="0" borderId="4" xfId="0" applyFont="1" applyBorder="1"/>
    <xf numFmtId="39" fontId="18" fillId="0" borderId="17" xfId="1" applyNumberFormat="1" applyFont="1" applyBorder="1"/>
    <xf numFmtId="0" fontId="17" fillId="0" borderId="4" xfId="0" applyFont="1" applyBorder="1"/>
    <xf numFmtId="39" fontId="18" fillId="0" borderId="4" xfId="1" applyNumberFormat="1" applyFont="1" applyBorder="1" applyAlignment="1">
      <alignment horizontal="right"/>
    </xf>
    <xf numFmtId="39" fontId="18" fillId="0" borderId="10" xfId="1" quotePrefix="1" applyNumberFormat="1" applyFont="1" applyBorder="1" applyAlignment="1">
      <alignment horizontal="right"/>
    </xf>
    <xf numFmtId="0" fontId="18" fillId="0" borderId="10" xfId="0" applyFont="1" applyBorder="1"/>
    <xf numFmtId="0" fontId="22" fillId="0" borderId="0" xfId="0" applyFont="1" applyBorder="1"/>
    <xf numFmtId="0" fontId="25" fillId="0" borderId="0" xfId="0" applyFont="1" applyBorder="1"/>
    <xf numFmtId="43" fontId="22" fillId="0" borderId="0" xfId="1" applyFont="1" applyBorder="1"/>
    <xf numFmtId="43" fontId="25" fillId="0" borderId="6" xfId="1" applyFont="1" applyBorder="1"/>
    <xf numFmtId="0" fontId="26" fillId="0" borderId="0" xfId="0" applyFont="1"/>
    <xf numFmtId="42" fontId="22" fillId="0" borderId="0" xfId="1" applyNumberFormat="1" applyFont="1" applyBorder="1" applyAlignment="1"/>
    <xf numFmtId="42" fontId="22" fillId="0" borderId="0" xfId="1" applyNumberFormat="1" applyFont="1" applyBorder="1" applyAlignment="1">
      <alignment horizontal="left"/>
    </xf>
    <xf numFmtId="43" fontId="27" fillId="0" borderId="0" xfId="0" applyNumberFormat="1" applyFont="1"/>
    <xf numFmtId="0" fontId="27" fillId="0" borderId="0" xfId="0" applyFont="1" applyAlignment="1">
      <alignment horizontal="left"/>
    </xf>
    <xf numFmtId="0" fontId="22" fillId="0" borderId="0" xfId="0" applyFont="1" applyAlignment="1"/>
    <xf numFmtId="39" fontId="18" fillId="0" borderId="9" xfId="1" applyNumberFormat="1" applyFont="1" applyBorder="1"/>
    <xf numFmtId="39" fontId="18" fillId="0" borderId="10" xfId="1" applyNumberFormat="1" applyFont="1" applyBorder="1" applyAlignment="1">
      <alignment horizontal="right"/>
    </xf>
    <xf numFmtId="166" fontId="16" fillId="0" borderId="0" xfId="8" applyNumberFormat="1" applyFont="1" applyFill="1" applyAlignment="1">
      <alignment horizontal="left"/>
    </xf>
    <xf numFmtId="0" fontId="18" fillId="0" borderId="0" xfId="8" applyFont="1" applyFill="1" applyAlignment="1">
      <alignment horizontal="left" shrinkToFit="1"/>
    </xf>
    <xf numFmtId="43" fontId="18" fillId="0" borderId="0" xfId="1" applyFont="1" applyFill="1"/>
    <xf numFmtId="43" fontId="18" fillId="0" borderId="0" xfId="6" applyFont="1" applyFill="1"/>
    <xf numFmtId="43" fontId="16" fillId="0" borderId="3" xfId="6" applyFont="1" applyFill="1" applyBorder="1" applyAlignment="1">
      <alignment horizontal="center"/>
    </xf>
    <xf numFmtId="43" fontId="16" fillId="0" borderId="11" xfId="1" applyFont="1" applyFill="1" applyBorder="1" applyAlignment="1">
      <alignment horizontal="center"/>
    </xf>
    <xf numFmtId="43" fontId="16" fillId="0" borderId="11" xfId="6" applyFont="1" applyFill="1" applyBorder="1" applyAlignment="1">
      <alignment horizontal="center"/>
    </xf>
    <xf numFmtId="165" fontId="28" fillId="2" borderId="22" xfId="0" applyNumberFormat="1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left" vertical="center" shrinkToFit="1"/>
    </xf>
    <xf numFmtId="43" fontId="18" fillId="2" borderId="3" xfId="7" applyFont="1" applyFill="1" applyBorder="1" applyAlignment="1">
      <alignment horizontal="center" vertical="center"/>
    </xf>
    <xf numFmtId="43" fontId="18" fillId="0" borderId="3" xfId="6" applyFont="1" applyFill="1" applyBorder="1" applyAlignment="1">
      <alignment horizontal="center"/>
    </xf>
    <xf numFmtId="165" fontId="28" fillId="2" borderId="5" xfId="0" applyNumberFormat="1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shrinkToFit="1"/>
    </xf>
    <xf numFmtId="43" fontId="18" fillId="0" borderId="5" xfId="7" applyFont="1" applyFill="1" applyBorder="1" applyAlignment="1">
      <alignment horizontal="center" vertical="center"/>
    </xf>
    <xf numFmtId="43" fontId="18" fillId="2" borderId="5" xfId="7" applyFont="1" applyFill="1" applyBorder="1" applyAlignment="1">
      <alignment horizontal="center" vertical="center"/>
    </xf>
    <xf numFmtId="43" fontId="18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18" fillId="0" borderId="5" xfId="8" applyFont="1" applyFill="1" applyBorder="1"/>
    <xf numFmtId="165" fontId="28" fillId="2" borderId="23" xfId="0" applyNumberFormat="1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left" vertical="center" shrinkToFit="1"/>
    </xf>
    <xf numFmtId="43" fontId="18" fillId="0" borderId="23" xfId="6" applyFont="1" applyFill="1" applyBorder="1" applyAlignment="1">
      <alignment horizontal="center"/>
    </xf>
    <xf numFmtId="43" fontId="16" fillId="0" borderId="7" xfId="1" applyFont="1" applyFill="1" applyBorder="1"/>
    <xf numFmtId="43" fontId="16" fillId="0" borderId="0" xfId="6" applyFont="1" applyFill="1" applyBorder="1" applyAlignment="1">
      <alignment horizontal="center"/>
    </xf>
    <xf numFmtId="43" fontId="16" fillId="0" borderId="0" xfId="1" applyFont="1" applyFill="1" applyBorder="1"/>
    <xf numFmtId="166" fontId="18" fillId="0" borderId="0" xfId="8" applyNumberFormat="1" applyFont="1" applyFill="1" applyAlignment="1">
      <alignment horizontal="center"/>
    </xf>
    <xf numFmtId="165" fontId="28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shrinkToFit="1"/>
    </xf>
    <xf numFmtId="43" fontId="18" fillId="0" borderId="0" xfId="7" applyFont="1" applyFill="1" applyBorder="1" applyAlignment="1">
      <alignment horizontal="center" vertical="center"/>
    </xf>
    <xf numFmtId="43" fontId="18" fillId="2" borderId="0" xfId="7" applyFont="1" applyFill="1" applyBorder="1" applyAlignment="1">
      <alignment horizontal="center" vertical="center"/>
    </xf>
    <xf numFmtId="43" fontId="18" fillId="0" borderId="0" xfId="6" applyFont="1" applyFill="1" applyBorder="1" applyAlignment="1">
      <alignment horizontal="center"/>
    </xf>
    <xf numFmtId="165" fontId="28" fillId="2" borderId="10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shrinkToFit="1"/>
    </xf>
    <xf numFmtId="43" fontId="18" fillId="0" borderId="10" xfId="7" applyFont="1" applyFill="1" applyBorder="1" applyAlignment="1">
      <alignment horizontal="center" vertical="center"/>
    </xf>
    <xf numFmtId="43" fontId="18" fillId="2" borderId="10" xfId="7" applyFont="1" applyFill="1" applyBorder="1" applyAlignment="1">
      <alignment horizontal="center" vertical="center"/>
    </xf>
    <xf numFmtId="43" fontId="18" fillId="0" borderId="10" xfId="6" applyFont="1" applyFill="1" applyBorder="1" applyAlignment="1">
      <alignment horizontal="center"/>
    </xf>
    <xf numFmtId="165" fontId="28" fillId="2" borderId="11" xfId="0" applyNumberFormat="1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shrinkToFit="1"/>
    </xf>
    <xf numFmtId="43" fontId="18" fillId="0" borderId="11" xfId="7" applyFont="1" applyFill="1" applyBorder="1" applyAlignment="1">
      <alignment horizontal="center" vertical="center"/>
    </xf>
    <xf numFmtId="43" fontId="18" fillId="2" borderId="11" xfId="7" applyFont="1" applyFill="1" applyBorder="1" applyAlignment="1">
      <alignment horizontal="center" vertical="center"/>
    </xf>
    <xf numFmtId="43" fontId="18" fillId="0" borderId="11" xfId="6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3" fontId="23" fillId="0" borderId="0" xfId="1" applyFont="1" applyBorder="1" applyAlignment="1">
      <alignment horizontal="center"/>
    </xf>
    <xf numFmtId="43" fontId="16" fillId="0" borderId="3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6" fillId="0" borderId="11" xfId="1" applyFont="1" applyBorder="1" applyAlignment="1">
      <alignment vertical="center"/>
    </xf>
    <xf numFmtId="43" fontId="16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8" xfId="0" applyFont="1" applyFill="1" applyBorder="1"/>
    <xf numFmtId="0" fontId="21" fillId="0" borderId="3" xfId="0" applyFont="1" applyFill="1" applyBorder="1"/>
    <xf numFmtId="0" fontId="21" fillId="0" borderId="3" xfId="0" applyFont="1" applyBorder="1"/>
    <xf numFmtId="0" fontId="17" fillId="0" borderId="9" xfId="0" applyFont="1" applyFill="1" applyBorder="1"/>
    <xf numFmtId="43" fontId="21" fillId="0" borderId="5" xfId="1" applyFont="1" applyFill="1" applyBorder="1"/>
    <xf numFmtId="0" fontId="21" fillId="0" borderId="5" xfId="0" applyFont="1" applyBorder="1"/>
    <xf numFmtId="0" fontId="18" fillId="0" borderId="9" xfId="0" applyFont="1" applyFill="1" applyBorder="1"/>
    <xf numFmtId="43" fontId="18" fillId="0" borderId="5" xfId="1" applyFont="1" applyFill="1" applyBorder="1"/>
    <xf numFmtId="43" fontId="18" fillId="0" borderId="5" xfId="1" applyFont="1" applyFill="1" applyBorder="1" applyAlignment="1">
      <alignment horizontal="center"/>
    </xf>
    <xf numFmtId="0" fontId="18" fillId="0" borderId="18" xfId="0" applyFont="1" applyFill="1" applyBorder="1"/>
    <xf numFmtId="43" fontId="18" fillId="0" borderId="11" xfId="1" applyFont="1" applyFill="1" applyBorder="1"/>
    <xf numFmtId="43" fontId="16" fillId="2" borderId="12" xfId="1" applyFont="1" applyFill="1" applyBorder="1"/>
    <xf numFmtId="43" fontId="16" fillId="0" borderId="12" xfId="1" applyFont="1" applyFill="1" applyBorder="1"/>
    <xf numFmtId="43" fontId="16" fillId="0" borderId="12" xfId="1" applyFont="1" applyBorder="1"/>
    <xf numFmtId="43" fontId="18" fillId="0" borderId="13" xfId="1" applyFont="1" applyBorder="1" applyAlignment="1"/>
    <xf numFmtId="43" fontId="18" fillId="0" borderId="5" xfId="1" applyFont="1" applyBorder="1" applyAlignment="1"/>
    <xf numFmtId="0" fontId="18" fillId="0" borderId="5" xfId="0" applyFont="1" applyFill="1" applyBorder="1"/>
    <xf numFmtId="0" fontId="18" fillId="0" borderId="5" xfId="0" applyFont="1" applyBorder="1"/>
    <xf numFmtId="43" fontId="18" fillId="0" borderId="11" xfId="1" applyFont="1" applyBorder="1" applyAlignment="1"/>
    <xf numFmtId="43" fontId="16" fillId="2" borderId="14" xfId="1" applyFont="1" applyFill="1" applyBorder="1"/>
    <xf numFmtId="43" fontId="16" fillId="0" borderId="14" xfId="1" applyFont="1" applyFill="1" applyBorder="1"/>
    <xf numFmtId="43" fontId="18" fillId="0" borderId="14" xfId="1" applyFont="1" applyBorder="1"/>
    <xf numFmtId="0" fontId="16" fillId="0" borderId="0" xfId="0" applyFont="1" applyFill="1" applyBorder="1"/>
    <xf numFmtId="43" fontId="16" fillId="0" borderId="16" xfId="1" applyFont="1" applyFill="1" applyBorder="1"/>
    <xf numFmtId="0" fontId="23" fillId="0" borderId="0" xfId="0" applyFont="1" applyBorder="1"/>
    <xf numFmtId="0" fontId="23" fillId="0" borderId="0" xfId="0" applyFont="1" applyFill="1" applyBorder="1"/>
    <xf numFmtId="43" fontId="21" fillId="0" borderId="0" xfId="1" applyFont="1" applyFill="1" applyBorder="1"/>
    <xf numFmtId="0" fontId="21" fillId="0" borderId="0" xfId="0" applyFont="1"/>
    <xf numFmtId="0" fontId="21" fillId="0" borderId="0" xfId="0" applyFont="1" applyFill="1"/>
    <xf numFmtId="43" fontId="21" fillId="0" borderId="0" xfId="1" applyFont="1"/>
    <xf numFmtId="43" fontId="16" fillId="0" borderId="3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6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3" fontId="16" fillId="0" borderId="24" xfId="1" applyFont="1" applyBorder="1"/>
    <xf numFmtId="43" fontId="18" fillId="0" borderId="8" xfId="1" applyFont="1" applyBorder="1"/>
    <xf numFmtId="43" fontId="21" fillId="0" borderId="5" xfId="1" applyFont="1" applyFill="1" applyBorder="1" applyAlignment="1">
      <alignment horizontal="center"/>
    </xf>
    <xf numFmtId="43" fontId="21" fillId="0" borderId="11" xfId="1" applyFont="1" applyFill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0" fontId="16" fillId="0" borderId="0" xfId="13" applyFont="1" applyAlignment="1">
      <alignment horizontal="center"/>
    </xf>
    <xf numFmtId="0" fontId="16" fillId="0" borderId="0" xfId="13" applyFont="1" applyBorder="1" applyAlignment="1">
      <alignment horizontal="center"/>
    </xf>
    <xf numFmtId="43" fontId="16" fillId="0" borderId="7" xfId="1" applyFont="1" applyBorder="1" applyAlignment="1">
      <alignment horizontal="center"/>
    </xf>
    <xf numFmtId="43" fontId="16" fillId="0" borderId="7" xfId="1" quotePrefix="1" applyFont="1" applyBorder="1" applyAlignment="1">
      <alignment horizontal="center"/>
    </xf>
    <xf numFmtId="43" fontId="19" fillId="0" borderId="0" xfId="1" applyFont="1" applyAlignment="1">
      <alignment horizontal="center"/>
    </xf>
    <xf numFmtId="0" fontId="19" fillId="0" borderId="0" xfId="13" applyFont="1" applyAlignment="1">
      <alignment horizontal="center"/>
    </xf>
    <xf numFmtId="0" fontId="19" fillId="0" borderId="0" xfId="13" applyFont="1" applyBorder="1" applyAlignment="1">
      <alignment horizontal="center"/>
    </xf>
    <xf numFmtId="0" fontId="19" fillId="0" borderId="7" xfId="13" applyFont="1" applyBorder="1" applyAlignment="1">
      <alignment horizontal="center" vertical="center"/>
    </xf>
    <xf numFmtId="43" fontId="19" fillId="0" borderId="20" xfId="13" applyNumberFormat="1" applyFont="1" applyBorder="1" applyAlignment="1">
      <alignment horizontal="center" vertical="center"/>
    </xf>
    <xf numFmtId="43" fontId="19" fillId="0" borderId="7" xfId="13" applyNumberFormat="1" applyFont="1" applyBorder="1" applyAlignment="1">
      <alignment horizontal="center" vertical="center"/>
    </xf>
    <xf numFmtId="43" fontId="19" fillId="0" borderId="1" xfId="13" applyNumberFormat="1" applyFont="1" applyBorder="1" applyAlignment="1">
      <alignment horizontal="center" vertical="center"/>
    </xf>
    <xf numFmtId="43" fontId="19" fillId="0" borderId="8" xfId="13" applyNumberFormat="1" applyFont="1" applyBorder="1" applyAlignment="1">
      <alignment horizontal="center" vertical="center"/>
    </xf>
    <xf numFmtId="43" fontId="19" fillId="0" borderId="17" xfId="13" applyNumberFormat="1" applyFont="1" applyBorder="1" applyAlignment="1">
      <alignment horizontal="center" vertical="center"/>
    </xf>
    <xf numFmtId="43" fontId="19" fillId="0" borderId="18" xfId="13" applyNumberFormat="1" applyFont="1" applyBorder="1" applyAlignment="1">
      <alignment horizontal="center" vertical="center"/>
    </xf>
    <xf numFmtId="43" fontId="19" fillId="0" borderId="19" xfId="13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16" fillId="0" borderId="7" xfId="6" applyFont="1" applyFill="1" applyBorder="1" applyAlignment="1">
      <alignment horizontal="center" vertical="center"/>
    </xf>
    <xf numFmtId="0" fontId="16" fillId="0" borderId="19" xfId="8" applyFont="1" applyFill="1" applyBorder="1" applyAlignment="1">
      <alignment horizontal="center" vertical="center" shrinkToFit="1"/>
    </xf>
    <xf numFmtId="43" fontId="16" fillId="0" borderId="19" xfId="6" applyFont="1" applyFill="1" applyBorder="1" applyAlignment="1">
      <alignment horizontal="center"/>
    </xf>
    <xf numFmtId="43" fontId="16" fillId="0" borderId="21" xfId="6" applyFont="1" applyFill="1" applyBorder="1" applyAlignment="1">
      <alignment horizontal="center"/>
    </xf>
    <xf numFmtId="43" fontId="16" fillId="0" borderId="20" xfId="6" applyFont="1" applyFill="1" applyBorder="1" applyAlignment="1">
      <alignment horizontal="center"/>
    </xf>
    <xf numFmtId="0" fontId="16" fillId="0" borderId="0" xfId="8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166" fontId="16" fillId="0" borderId="7" xfId="8" applyNumberFormat="1" applyFont="1" applyFill="1" applyBorder="1" applyAlignment="1">
      <alignment horizontal="center" vertical="center"/>
    </xf>
    <xf numFmtId="43" fontId="16" fillId="0" borderId="20" xfId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3" fontId="16" fillId="0" borderId="3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6" fillId="0" borderId="11" xfId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6" fillId="0" borderId="0" xfId="14" applyFont="1" applyAlignment="1">
      <alignment horizontal="left"/>
    </xf>
    <xf numFmtId="0" fontId="21" fillId="0" borderId="0" xfId="0" applyFont="1" applyBorder="1"/>
  </cellXfs>
  <cellStyles count="18">
    <cellStyle name="Comma 2 2" xfId="16" xr:uid="{00000000-0005-0000-0000-000001000000}"/>
    <cellStyle name="Comma 3" xfId="15" xr:uid="{00000000-0005-0000-0000-000002000000}"/>
    <cellStyle name="Normal 2" xfId="17" xr:uid="{00000000-0005-0000-0000-000004000000}"/>
    <cellStyle name="Normal 4" xfId="14" xr:uid="{00000000-0005-0000-0000-000005000000}"/>
    <cellStyle name="เครื่องหมายจุลภาค 2" xfId="2" xr:uid="{00000000-0005-0000-0000-000006000000}"/>
    <cellStyle name="เครื่องหมายจุลภาค 2 2" xfId="3" xr:uid="{00000000-0005-0000-0000-000007000000}"/>
    <cellStyle name="เครื่องหมายจุลภาค 3" xfId="4" xr:uid="{00000000-0005-0000-0000-000008000000}"/>
    <cellStyle name="เครื่องหมายจุลภาค 4" xfId="5" xr:uid="{00000000-0005-0000-0000-000009000000}"/>
    <cellStyle name="เครื่องหมายจุลภาค 5" xfId="6" xr:uid="{00000000-0005-0000-0000-00000A000000}"/>
    <cellStyle name="เครื่องหมายจุลภาค 6" xfId="7" xr:uid="{00000000-0005-0000-0000-00000B000000}"/>
    <cellStyle name="จุลภาค" xfId="1" builtinId="3"/>
    <cellStyle name="ปกติ" xfId="0" builtinId="0"/>
    <cellStyle name="ปกติ 2" xfId="8" xr:uid="{00000000-0005-0000-0000-00000C000000}"/>
    <cellStyle name="ปกติ 2 2" xfId="9" xr:uid="{00000000-0005-0000-0000-00000D000000}"/>
    <cellStyle name="ปกติ 3" xfId="10" xr:uid="{00000000-0005-0000-0000-00000E000000}"/>
    <cellStyle name="ปกติ 4" xfId="11" xr:uid="{00000000-0005-0000-0000-00000F000000}"/>
    <cellStyle name="ปกติ 5" xfId="12" xr:uid="{00000000-0005-0000-0000-000010000000}"/>
    <cellStyle name="ปกติ 6" xfId="1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70"/>
  <sheetViews>
    <sheetView zoomScale="120" zoomScaleNormal="120" workbookViewId="0">
      <selection activeCell="F29" sqref="F29"/>
    </sheetView>
  </sheetViews>
  <sheetFormatPr defaultColWidth="9.140625" defaultRowHeight="25.9" customHeight="1"/>
  <cols>
    <col min="1" max="1" width="11.5703125" style="3" customWidth="1"/>
    <col min="2" max="2" width="6.85546875" style="3" customWidth="1"/>
    <col min="3" max="3" width="10.85546875" style="3" customWidth="1"/>
    <col min="4" max="4" width="17.5703125" style="3" customWidth="1"/>
    <col min="5" max="5" width="12.85546875" style="22" customWidth="1"/>
    <col min="6" max="6" width="16.5703125" style="3" customWidth="1"/>
    <col min="7" max="7" width="2.42578125" style="3" customWidth="1"/>
    <col min="8" max="8" width="14.85546875" style="5" customWidth="1"/>
    <col min="9" max="9" width="5" style="3" customWidth="1"/>
    <col min="10" max="10" width="5.85546875" style="3" customWidth="1"/>
    <col min="11" max="12" width="9.140625" style="3"/>
    <col min="13" max="13" width="15.85546875" style="5" customWidth="1"/>
    <col min="14" max="14" width="9.140625" style="3"/>
    <col min="15" max="15" width="10.85546875" style="3" customWidth="1"/>
    <col min="16" max="16384" width="9.140625" style="3"/>
  </cols>
  <sheetData>
    <row r="1" spans="1:13" ht="21.95" customHeight="1">
      <c r="A1" s="371" t="s">
        <v>0</v>
      </c>
      <c r="B1" s="371"/>
      <c r="C1" s="371"/>
      <c r="D1" s="371"/>
      <c r="E1" s="371"/>
      <c r="F1" s="371"/>
      <c r="G1" s="371"/>
      <c r="H1" s="371"/>
    </row>
    <row r="2" spans="1:13" ht="21.95" customHeight="1">
      <c r="A2" s="371" t="s">
        <v>1</v>
      </c>
      <c r="B2" s="371"/>
      <c r="C2" s="371"/>
      <c r="D2" s="371"/>
      <c r="E2" s="371"/>
      <c r="F2" s="371"/>
      <c r="G2" s="371"/>
      <c r="H2" s="371"/>
    </row>
    <row r="3" spans="1:13" ht="21.95" customHeight="1">
      <c r="A3" s="371" t="s">
        <v>251</v>
      </c>
      <c r="B3" s="371"/>
      <c r="C3" s="371"/>
      <c r="D3" s="371"/>
      <c r="E3" s="371"/>
      <c r="F3" s="371"/>
      <c r="G3" s="371"/>
      <c r="H3" s="371"/>
    </row>
    <row r="4" spans="1:13" ht="21.95" customHeight="1">
      <c r="A4" s="79"/>
      <c r="B4" s="79"/>
      <c r="C4" s="79"/>
      <c r="D4" s="79"/>
      <c r="E4" s="79"/>
      <c r="F4" s="79" t="s">
        <v>252</v>
      </c>
      <c r="G4" s="79"/>
      <c r="H4" s="79" t="s">
        <v>150</v>
      </c>
    </row>
    <row r="5" spans="1:13" ht="21.95" customHeight="1">
      <c r="A5" s="80"/>
      <c r="B5" s="80"/>
      <c r="C5" s="80"/>
      <c r="D5" s="80"/>
      <c r="E5" s="79" t="s">
        <v>2</v>
      </c>
      <c r="F5" s="80"/>
      <c r="G5" s="80"/>
      <c r="H5" s="80"/>
    </row>
    <row r="6" spans="1:13" s="4" customFormat="1" ht="21.95" customHeight="1" thickBot="1">
      <c r="A6" s="81" t="s">
        <v>3</v>
      </c>
      <c r="B6" s="81"/>
      <c r="C6" s="81"/>
      <c r="D6" s="81"/>
      <c r="E6" s="82">
        <v>2</v>
      </c>
      <c r="F6" s="83">
        <v>49323229.219999999</v>
      </c>
      <c r="G6" s="84"/>
      <c r="H6" s="83">
        <v>48070439.219999999</v>
      </c>
      <c r="M6" s="28"/>
    </row>
    <row r="7" spans="1:13" s="4" customFormat="1" ht="21.95" customHeight="1" thickTop="1">
      <c r="A7" s="81" t="s">
        <v>4</v>
      </c>
      <c r="B7" s="81"/>
      <c r="C7" s="81"/>
      <c r="D7" s="81"/>
      <c r="E7" s="82"/>
      <c r="F7" s="81"/>
      <c r="G7" s="81"/>
      <c r="H7" s="81"/>
      <c r="M7" s="28"/>
    </row>
    <row r="8" spans="1:13" s="4" customFormat="1" ht="21.95" customHeight="1">
      <c r="A8" s="81"/>
      <c r="B8" s="81" t="s">
        <v>5</v>
      </c>
      <c r="C8" s="81"/>
      <c r="D8" s="81"/>
      <c r="E8" s="82"/>
      <c r="F8" s="81"/>
      <c r="G8" s="81"/>
      <c r="H8" s="81"/>
      <c r="M8" s="28"/>
    </row>
    <row r="9" spans="1:13" ht="21.95" customHeight="1">
      <c r="A9" s="85"/>
      <c r="B9" s="85"/>
      <c r="C9" s="85" t="s">
        <v>6</v>
      </c>
      <c r="D9" s="85"/>
      <c r="E9" s="82">
        <v>3</v>
      </c>
      <c r="F9" s="86">
        <v>50933450.759999998</v>
      </c>
      <c r="G9" s="85"/>
      <c r="H9" s="86">
        <v>50770432.350000001</v>
      </c>
      <c r="M9" s="86">
        <v>50770432.350000001</v>
      </c>
    </row>
    <row r="10" spans="1:13" ht="21.95" customHeight="1">
      <c r="A10" s="85"/>
      <c r="B10" s="85"/>
      <c r="C10" s="372" t="s">
        <v>7</v>
      </c>
      <c r="D10" s="372"/>
      <c r="E10" s="82"/>
      <c r="F10" s="86">
        <v>8805088.9100000001</v>
      </c>
      <c r="G10" s="85"/>
      <c r="H10" s="86">
        <f>8240950.52+0.01</f>
        <v>8240950.5299999993</v>
      </c>
      <c r="M10" s="86">
        <f>8240950.52+0.01</f>
        <v>8240950.5299999993</v>
      </c>
    </row>
    <row r="11" spans="1:13" ht="21.95" customHeight="1">
      <c r="A11" s="85"/>
      <c r="B11" s="85"/>
      <c r="C11" s="85" t="s">
        <v>8</v>
      </c>
      <c r="D11" s="85"/>
      <c r="E11" s="82">
        <v>4</v>
      </c>
      <c r="F11" s="86">
        <v>113413.5</v>
      </c>
      <c r="G11" s="85"/>
      <c r="H11" s="86">
        <v>104656.5</v>
      </c>
      <c r="M11" s="86">
        <v>104656.5</v>
      </c>
    </row>
    <row r="12" spans="1:13" ht="21.95" customHeight="1">
      <c r="A12" s="85"/>
      <c r="B12" s="85"/>
      <c r="C12" s="85" t="s">
        <v>165</v>
      </c>
      <c r="D12" s="85"/>
      <c r="E12" s="82">
        <v>5</v>
      </c>
      <c r="F12" s="86">
        <v>96417</v>
      </c>
      <c r="G12" s="85"/>
      <c r="H12" s="86">
        <v>76100</v>
      </c>
      <c r="M12" s="86">
        <v>76100</v>
      </c>
    </row>
    <row r="13" spans="1:13" ht="21.95" customHeight="1">
      <c r="A13" s="85"/>
      <c r="B13" s="85"/>
      <c r="C13" s="85" t="s">
        <v>247</v>
      </c>
      <c r="D13" s="85"/>
      <c r="E13" s="82"/>
      <c r="F13" s="86">
        <v>113413.5</v>
      </c>
      <c r="G13" s="85"/>
      <c r="H13" s="86">
        <f>H11</f>
        <v>104656.5</v>
      </c>
      <c r="M13" s="86">
        <f>M11</f>
        <v>104656.5</v>
      </c>
    </row>
    <row r="14" spans="1:13" ht="21.95" customHeight="1">
      <c r="A14" s="85"/>
      <c r="B14" s="85"/>
      <c r="C14" s="85" t="s">
        <v>202</v>
      </c>
      <c r="D14" s="85"/>
      <c r="E14" s="82">
        <v>6</v>
      </c>
      <c r="F14" s="86">
        <v>6370</v>
      </c>
      <c r="G14" s="85"/>
      <c r="H14" s="86">
        <v>18510</v>
      </c>
      <c r="M14" s="86">
        <v>18510</v>
      </c>
    </row>
    <row r="15" spans="1:13" ht="21.95" customHeight="1">
      <c r="A15" s="85"/>
      <c r="B15" s="85"/>
      <c r="C15" s="85" t="s">
        <v>167</v>
      </c>
      <c r="D15" s="85"/>
      <c r="E15" s="82">
        <v>7</v>
      </c>
      <c r="F15" s="87"/>
      <c r="G15" s="85"/>
      <c r="H15" s="87">
        <v>1000</v>
      </c>
      <c r="M15" s="87">
        <v>1000</v>
      </c>
    </row>
    <row r="16" spans="1:13" ht="21.95" customHeight="1">
      <c r="A16" s="85"/>
      <c r="B16" s="81" t="s">
        <v>201</v>
      </c>
      <c r="C16" s="85"/>
      <c r="D16" s="85"/>
      <c r="E16" s="82"/>
      <c r="F16" s="88">
        <f>SUM(F9:F15)</f>
        <v>60068153.670000002</v>
      </c>
      <c r="G16" s="85"/>
      <c r="H16" s="88">
        <f>SUM(H9:H15)</f>
        <v>59316305.880000003</v>
      </c>
      <c r="M16" s="5">
        <f>SUM(M9:M15)</f>
        <v>59316305.880000003</v>
      </c>
    </row>
    <row r="17" spans="1:13" s="4" customFormat="1" ht="21.95" customHeight="1" thickBot="1">
      <c r="A17" s="81" t="s">
        <v>11</v>
      </c>
      <c r="B17" s="81"/>
      <c r="C17" s="81"/>
      <c r="D17" s="81"/>
      <c r="E17" s="82"/>
      <c r="F17" s="89">
        <f>F16</f>
        <v>60068153.670000002</v>
      </c>
      <c r="G17" s="81"/>
      <c r="H17" s="89">
        <f>H16</f>
        <v>59316305.880000003</v>
      </c>
      <c r="M17" s="28"/>
    </row>
    <row r="18" spans="1:13" s="4" customFormat="1" ht="21.95" customHeight="1" thickTop="1">
      <c r="A18" s="81"/>
      <c r="B18" s="81"/>
      <c r="C18" s="81"/>
      <c r="D18" s="81"/>
      <c r="E18" s="79"/>
      <c r="F18" s="91"/>
      <c r="G18" s="81"/>
      <c r="H18" s="84"/>
      <c r="M18" s="28"/>
    </row>
    <row r="19" spans="1:13" s="4" customFormat="1" ht="21.95" customHeight="1" thickBot="1">
      <c r="A19" s="81" t="s">
        <v>12</v>
      </c>
      <c r="B19" s="81"/>
      <c r="C19" s="81"/>
      <c r="D19" s="81"/>
      <c r="E19" s="82">
        <v>2</v>
      </c>
      <c r="F19" s="83">
        <v>48070439.219999999</v>
      </c>
      <c r="G19" s="81"/>
      <c r="H19" s="92">
        <f>+H6</f>
        <v>48070439.219999999</v>
      </c>
      <c r="M19" s="28"/>
    </row>
    <row r="20" spans="1:13" s="4" customFormat="1" ht="21.95" customHeight="1" thickTop="1">
      <c r="A20" s="81" t="s">
        <v>13</v>
      </c>
      <c r="B20" s="81"/>
      <c r="C20" s="81"/>
      <c r="D20" s="81"/>
      <c r="E20" s="82"/>
      <c r="F20" s="93"/>
      <c r="G20" s="81"/>
      <c r="H20" s="94"/>
      <c r="M20" s="28"/>
    </row>
    <row r="21" spans="1:13" s="4" customFormat="1" ht="21.95" customHeight="1">
      <c r="A21" s="81"/>
      <c r="B21" s="81" t="s">
        <v>14</v>
      </c>
      <c r="C21" s="81"/>
      <c r="D21" s="81"/>
      <c r="E21" s="82"/>
      <c r="F21" s="93"/>
      <c r="G21" s="81"/>
      <c r="H21" s="94"/>
      <c r="M21" s="28"/>
    </row>
    <row r="22" spans="1:13" s="4" customFormat="1" ht="21.95" customHeight="1">
      <c r="A22" s="81"/>
      <c r="B22" s="81"/>
      <c r="C22" s="85" t="s">
        <v>168</v>
      </c>
      <c r="D22" s="81"/>
      <c r="E22" s="82">
        <v>8</v>
      </c>
      <c r="F22" s="86">
        <v>2703000</v>
      </c>
      <c r="G22" s="81"/>
      <c r="H22" s="95">
        <v>11600</v>
      </c>
      <c r="M22" s="28"/>
    </row>
    <row r="23" spans="1:13" ht="21.95" customHeight="1">
      <c r="A23" s="85"/>
      <c r="B23" s="85"/>
      <c r="C23" s="85" t="s">
        <v>15</v>
      </c>
      <c r="D23" s="85"/>
      <c r="E23" s="82">
        <v>9</v>
      </c>
      <c r="F23" s="86">
        <v>66909.66</v>
      </c>
      <c r="G23" s="85"/>
      <c r="H23" s="95">
        <v>527573.31000000006</v>
      </c>
    </row>
    <row r="24" spans="1:13" ht="21.95" customHeight="1">
      <c r="A24" s="85"/>
      <c r="B24" s="85"/>
      <c r="C24" s="85" t="s">
        <v>248</v>
      </c>
      <c r="D24" s="85"/>
      <c r="E24" s="82"/>
      <c r="F24" s="86">
        <f>F13</f>
        <v>113413.5</v>
      </c>
      <c r="G24" s="85"/>
      <c r="H24" s="95">
        <v>104656.5</v>
      </c>
    </row>
    <row r="25" spans="1:13" s="4" customFormat="1" ht="21.95" customHeight="1">
      <c r="A25" s="81"/>
      <c r="B25" s="81" t="s">
        <v>210</v>
      </c>
      <c r="C25" s="81"/>
      <c r="D25" s="81"/>
      <c r="E25" s="82"/>
      <c r="F25" s="96">
        <f>SUM(F22:F24)</f>
        <v>2883323.16</v>
      </c>
      <c r="G25" s="81"/>
      <c r="H25" s="97">
        <f>SUM(H22:H24)</f>
        <v>643829.81000000006</v>
      </c>
      <c r="M25" s="28"/>
    </row>
    <row r="26" spans="1:13" s="4" customFormat="1" ht="21.95" customHeight="1">
      <c r="A26" s="81" t="s">
        <v>16</v>
      </c>
      <c r="B26" s="81"/>
      <c r="C26" s="81"/>
      <c r="D26" s="81"/>
      <c r="E26" s="82"/>
      <c r="F26" s="93"/>
      <c r="G26" s="81"/>
      <c r="H26" s="84"/>
      <c r="M26" s="28"/>
    </row>
    <row r="27" spans="1:13" ht="21.95" customHeight="1">
      <c r="A27" s="85"/>
      <c r="B27" s="85" t="s">
        <v>16</v>
      </c>
      <c r="C27" s="85"/>
      <c r="D27" s="85"/>
      <c r="E27" s="82">
        <v>10</v>
      </c>
      <c r="F27" s="86">
        <v>38117279.170000002</v>
      </c>
      <c r="G27" s="85"/>
      <c r="H27" s="86">
        <v>40306777.25</v>
      </c>
    </row>
    <row r="28" spans="1:13" ht="21.95" customHeight="1">
      <c r="A28" s="85"/>
      <c r="B28" s="85" t="s">
        <v>17</v>
      </c>
      <c r="C28" s="85"/>
      <c r="D28" s="85"/>
      <c r="E28" s="79"/>
      <c r="F28" s="86">
        <v>19067551.34</v>
      </c>
      <c r="G28" s="85"/>
      <c r="H28" s="98">
        <v>18834752.370000001</v>
      </c>
    </row>
    <row r="29" spans="1:13" s="4" customFormat="1" ht="21.95" customHeight="1">
      <c r="A29" s="81"/>
      <c r="B29" s="81" t="s">
        <v>18</v>
      </c>
      <c r="C29" s="81"/>
      <c r="D29" s="81"/>
      <c r="E29" s="79"/>
      <c r="F29" s="96">
        <f>SUM(F27:F28)</f>
        <v>57184830.510000005</v>
      </c>
      <c r="G29" s="81"/>
      <c r="H29" s="96">
        <f>H27+H28</f>
        <v>59141529.620000005</v>
      </c>
      <c r="M29" s="28"/>
    </row>
    <row r="30" spans="1:13" s="4" customFormat="1" ht="21.95" customHeight="1" thickBot="1">
      <c r="A30" s="81" t="s">
        <v>19</v>
      </c>
      <c r="B30" s="81"/>
      <c r="C30" s="81"/>
      <c r="D30" s="81"/>
      <c r="E30" s="79"/>
      <c r="F30" s="90">
        <f>F25+F29</f>
        <v>60068153.670000002</v>
      </c>
      <c r="G30" s="81"/>
      <c r="H30" s="83">
        <f>H25+H29</f>
        <v>59785359.430000007</v>
      </c>
      <c r="M30" s="28"/>
    </row>
    <row r="31" spans="1:13" ht="21.95" customHeight="1" thickTop="1">
      <c r="A31" s="85"/>
      <c r="B31" s="85"/>
      <c r="C31" s="85"/>
      <c r="D31" s="85"/>
      <c r="E31" s="82"/>
      <c r="F31" s="85"/>
      <c r="G31" s="85"/>
      <c r="H31" s="86"/>
    </row>
    <row r="32" spans="1:13" ht="21.95" customHeight="1">
      <c r="A32" s="81" t="s">
        <v>20</v>
      </c>
      <c r="B32" s="81"/>
      <c r="C32" s="81"/>
      <c r="D32" s="81"/>
      <c r="E32" s="79"/>
      <c r="F32" s="99"/>
      <c r="G32" s="85"/>
      <c r="H32" s="99"/>
      <c r="L32" s="32"/>
    </row>
    <row r="33" spans="1:12" ht="21.95" customHeight="1">
      <c r="A33" s="81"/>
      <c r="B33" s="81"/>
      <c r="C33" s="81"/>
      <c r="D33" s="81"/>
      <c r="E33" s="79"/>
      <c r="F33" s="85"/>
      <c r="G33" s="85"/>
      <c r="H33" s="98"/>
      <c r="L33" s="32"/>
    </row>
    <row r="34" spans="1:12" ht="21.95" customHeight="1">
      <c r="A34" s="370" t="s">
        <v>219</v>
      </c>
      <c r="B34" s="370"/>
      <c r="C34" s="370"/>
      <c r="D34" s="370" t="s">
        <v>218</v>
      </c>
      <c r="E34" s="370"/>
      <c r="F34" s="370" t="s">
        <v>217</v>
      </c>
      <c r="G34" s="370"/>
      <c r="H34" s="370"/>
      <c r="L34" s="32"/>
    </row>
    <row r="35" spans="1:12" ht="21.95" customHeight="1">
      <c r="A35" s="370" t="s">
        <v>127</v>
      </c>
      <c r="B35" s="370"/>
      <c r="C35" s="370"/>
      <c r="D35" s="370" t="s">
        <v>213</v>
      </c>
      <c r="E35" s="370"/>
      <c r="F35" s="370" t="s">
        <v>215</v>
      </c>
      <c r="G35" s="370"/>
      <c r="H35" s="370"/>
    </row>
    <row r="36" spans="1:12" ht="21.95" customHeight="1">
      <c r="A36" s="370" t="s">
        <v>211</v>
      </c>
      <c r="B36" s="370"/>
      <c r="C36" s="370"/>
      <c r="D36" s="370" t="s">
        <v>214</v>
      </c>
      <c r="E36" s="370"/>
      <c r="F36" s="370" t="s">
        <v>216</v>
      </c>
      <c r="G36" s="370"/>
      <c r="H36" s="370"/>
    </row>
    <row r="37" spans="1:12" ht="21.95" customHeight="1">
      <c r="A37" s="370" t="s">
        <v>212</v>
      </c>
      <c r="B37" s="370"/>
      <c r="C37" s="370"/>
      <c r="D37" s="100"/>
      <c r="E37" s="82"/>
      <c r="F37" s="100"/>
      <c r="G37" s="100"/>
      <c r="H37" s="100"/>
    </row>
    <row r="38" spans="1:12" ht="21.95" customHeight="1">
      <c r="A38" s="101"/>
      <c r="B38" s="101"/>
      <c r="C38" s="101"/>
      <c r="D38" s="101"/>
      <c r="E38" s="82"/>
      <c r="F38" s="100"/>
      <c r="G38" s="100"/>
      <c r="H38" s="100"/>
    </row>
    <row r="39" spans="1:12" ht="21.95" customHeight="1">
      <c r="A39" s="85"/>
      <c r="B39" s="85"/>
      <c r="C39" s="85"/>
      <c r="D39" s="85"/>
      <c r="E39" s="82"/>
      <c r="F39" s="85"/>
      <c r="G39" s="85"/>
      <c r="H39" s="86"/>
    </row>
    <row r="40" spans="1:12" ht="21.95" customHeight="1">
      <c r="A40" s="85"/>
      <c r="B40" s="85"/>
      <c r="C40" s="85"/>
      <c r="D40" s="85"/>
      <c r="E40" s="82"/>
      <c r="F40" s="99"/>
      <c r="G40" s="99"/>
      <c r="H40" s="86"/>
    </row>
    <row r="41" spans="1:12" ht="21.95" customHeight="1"/>
    <row r="42" spans="1:12" ht="21.95" customHeight="1"/>
    <row r="43" spans="1:12" ht="21.95" customHeight="1"/>
    <row r="44" spans="1:12" ht="21.95" customHeight="1"/>
    <row r="45" spans="1:12" ht="21.95" customHeight="1"/>
    <row r="46" spans="1:12" ht="21.95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</sheetData>
  <mergeCells count="14">
    <mergeCell ref="A37:C37"/>
    <mergeCell ref="D34:E34"/>
    <mergeCell ref="D35:E35"/>
    <mergeCell ref="D36:E36"/>
    <mergeCell ref="A1:H1"/>
    <mergeCell ref="A2:H2"/>
    <mergeCell ref="A3:H3"/>
    <mergeCell ref="C10:D10"/>
    <mergeCell ref="A34:C34"/>
    <mergeCell ref="F35:H35"/>
    <mergeCell ref="F34:H34"/>
    <mergeCell ref="F36:H36"/>
    <mergeCell ref="A35:C35"/>
    <mergeCell ref="A36:C36"/>
  </mergeCells>
  <pageMargins left="1.299212598425197" right="0.11811023622047245" top="0.6692913385826772" bottom="0.35433070866141736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FB50-1EF7-4398-B3A2-A2CB2AAD2E53}">
  <sheetPr>
    <tabColor rgb="FFFFFF00"/>
  </sheetPr>
  <dimension ref="A1:R42"/>
  <sheetViews>
    <sheetView topLeftCell="A13" zoomScale="90" zoomScaleNormal="90" workbookViewId="0">
      <selection activeCell="F18" sqref="F18"/>
    </sheetView>
  </sheetViews>
  <sheetFormatPr defaultColWidth="9.140625" defaultRowHeight="21.75" customHeight="1"/>
  <cols>
    <col min="1" max="1" width="20.5703125" style="6" customWidth="1"/>
    <col min="2" max="2" width="14.140625" style="18" customWidth="1"/>
    <col min="3" max="3" width="16.5703125" style="19" customWidth="1"/>
    <col min="4" max="4" width="16.42578125" style="19" customWidth="1"/>
    <col min="5" max="5" width="22.28515625" style="19" customWidth="1"/>
    <col min="6" max="6" width="16.28515625" style="18" customWidth="1"/>
    <col min="7" max="7" width="15.85546875" style="6" customWidth="1"/>
    <col min="8" max="8" width="15.140625" style="6" customWidth="1"/>
    <col min="9" max="9" width="15" style="6" customWidth="1"/>
    <col min="10" max="11" width="15.85546875" style="6" customWidth="1"/>
    <col min="12" max="12" width="15.42578125" style="6" customWidth="1"/>
    <col min="13" max="13" width="14.42578125" style="6" customWidth="1"/>
    <col min="14" max="14" width="13.42578125" style="6" customWidth="1"/>
    <col min="15" max="15" width="20.42578125" style="6" customWidth="1"/>
    <col min="16" max="16" width="12.85546875" style="6" customWidth="1"/>
    <col min="17" max="17" width="13.85546875" style="6" customWidth="1"/>
    <col min="18" max="18" width="13.42578125" style="6" customWidth="1"/>
    <col min="19" max="19" width="13.85546875" style="6" customWidth="1"/>
    <col min="20" max="20" width="18.85546875" style="6" customWidth="1"/>
    <col min="21" max="16384" width="9.140625" style="6"/>
  </cols>
  <sheetData>
    <row r="1" spans="1:18" ht="21.75" customHeight="1">
      <c r="A1" s="371" t="s">
        <v>102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20"/>
      <c r="O1" s="20"/>
      <c r="P1" s="20"/>
      <c r="Q1" s="20"/>
      <c r="R1" s="20"/>
    </row>
    <row r="2" spans="1:18" ht="21.75" customHeight="1">
      <c r="A2" s="371" t="s">
        <v>328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20"/>
      <c r="O2" s="20"/>
      <c r="P2" s="20"/>
      <c r="Q2" s="20"/>
      <c r="R2" s="20"/>
    </row>
    <row r="3" spans="1:18" ht="21.75" customHeight="1">
      <c r="A3" s="391" t="s">
        <v>327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21"/>
      <c r="O3" s="21"/>
      <c r="P3" s="21"/>
      <c r="Q3" s="21"/>
      <c r="R3" s="21"/>
    </row>
    <row r="4" spans="1:18" ht="21" customHeight="1">
      <c r="A4" s="322"/>
      <c r="B4" s="323"/>
      <c r="C4" s="324"/>
      <c r="D4" s="324"/>
      <c r="E4" s="324"/>
      <c r="F4" s="323"/>
      <c r="G4" s="322"/>
      <c r="H4" s="322"/>
      <c r="I4" s="322"/>
      <c r="J4" s="322"/>
      <c r="K4" s="322"/>
      <c r="L4" s="322"/>
      <c r="M4" s="322"/>
      <c r="N4" s="10"/>
      <c r="O4" s="10"/>
      <c r="P4" s="10"/>
      <c r="Q4" s="10"/>
      <c r="R4" s="10"/>
    </row>
    <row r="5" spans="1:18" s="11" customFormat="1" ht="29.25" customHeight="1">
      <c r="A5" s="425" t="s">
        <v>104</v>
      </c>
      <c r="B5" s="426"/>
      <c r="C5" s="431" t="s">
        <v>105</v>
      </c>
      <c r="D5" s="361" t="s">
        <v>161</v>
      </c>
      <c r="E5" s="361" t="s">
        <v>232</v>
      </c>
      <c r="F5" s="434" t="s">
        <v>86</v>
      </c>
      <c r="G5" s="437" t="s">
        <v>106</v>
      </c>
      <c r="H5" s="437" t="s">
        <v>138</v>
      </c>
      <c r="I5" s="437" t="s">
        <v>139</v>
      </c>
      <c r="J5" s="437" t="s">
        <v>140</v>
      </c>
      <c r="K5" s="437" t="s">
        <v>141</v>
      </c>
      <c r="L5" s="440" t="s">
        <v>107</v>
      </c>
      <c r="M5" s="437" t="s">
        <v>108</v>
      </c>
    </row>
    <row r="6" spans="1:18" s="11" customFormat="1" ht="29.25" customHeight="1">
      <c r="A6" s="427"/>
      <c r="B6" s="428"/>
      <c r="C6" s="432"/>
      <c r="D6" s="362" t="s">
        <v>160</v>
      </c>
      <c r="E6" s="362" t="s">
        <v>233</v>
      </c>
      <c r="F6" s="435"/>
      <c r="G6" s="438"/>
      <c r="H6" s="438"/>
      <c r="I6" s="438"/>
      <c r="J6" s="438"/>
      <c r="K6" s="438"/>
      <c r="L6" s="441"/>
      <c r="M6" s="438"/>
      <c r="O6" s="12"/>
    </row>
    <row r="7" spans="1:18" s="13" customFormat="1" ht="2.25" customHeight="1">
      <c r="A7" s="429"/>
      <c r="B7" s="430"/>
      <c r="C7" s="433"/>
      <c r="D7" s="327"/>
      <c r="E7" s="363"/>
      <c r="F7" s="436"/>
      <c r="G7" s="439"/>
      <c r="H7" s="439"/>
      <c r="I7" s="439"/>
      <c r="J7" s="439"/>
      <c r="K7" s="364"/>
      <c r="L7" s="442"/>
      <c r="M7" s="439"/>
      <c r="O7" s="14"/>
    </row>
    <row r="8" spans="1:18" ht="27" customHeight="1">
      <c r="A8" s="330" t="s">
        <v>109</v>
      </c>
      <c r="B8" s="331"/>
      <c r="C8" s="234"/>
      <c r="D8" s="234"/>
      <c r="E8" s="234"/>
      <c r="F8" s="332"/>
      <c r="G8" s="333"/>
      <c r="H8" s="333"/>
      <c r="I8" s="333"/>
      <c r="J8" s="333"/>
      <c r="K8" s="333"/>
      <c r="L8" s="333"/>
      <c r="M8" s="333"/>
      <c r="O8" s="15"/>
    </row>
    <row r="9" spans="1:18" ht="27" customHeight="1">
      <c r="A9" s="197" t="s">
        <v>116</v>
      </c>
      <c r="B9" s="334"/>
      <c r="C9" s="237">
        <v>5980000</v>
      </c>
      <c r="D9" s="237">
        <v>5244369.49</v>
      </c>
      <c r="E9" s="237">
        <v>18222</v>
      </c>
      <c r="F9" s="335">
        <v>5333791.49</v>
      </c>
      <c r="G9" s="336"/>
      <c r="H9" s="336"/>
      <c r="I9" s="336"/>
      <c r="J9" s="336"/>
      <c r="K9" s="336"/>
      <c r="L9" s="336"/>
      <c r="M9" s="209">
        <v>5333791.49</v>
      </c>
      <c r="N9" s="17">
        <f>G9+H9+I9+J9+K9+L9+M9</f>
        <v>5333791.49</v>
      </c>
      <c r="O9" s="15">
        <f>F9-N9</f>
        <v>0</v>
      </c>
    </row>
    <row r="10" spans="1:18" ht="27" customHeight="1">
      <c r="A10" s="197" t="s">
        <v>110</v>
      </c>
      <c r="B10" s="337"/>
      <c r="C10" s="338">
        <v>2707000</v>
      </c>
      <c r="D10" s="338">
        <v>2445608</v>
      </c>
      <c r="E10" s="338"/>
      <c r="F10" s="335">
        <f>D10+E10</f>
        <v>2445608</v>
      </c>
      <c r="G10" s="338">
        <v>2445608</v>
      </c>
      <c r="H10" s="338"/>
      <c r="I10" s="338"/>
      <c r="J10" s="338"/>
      <c r="K10" s="338"/>
      <c r="L10" s="338"/>
      <c r="M10" s="338"/>
      <c r="N10" s="17">
        <f t="shared" ref="N10:N20" si="0">G10+H10+I10+J10+K10+L10+M10</f>
        <v>2445608</v>
      </c>
      <c r="O10" s="15">
        <f t="shared" ref="O10:O20" si="1">F10-N10</f>
        <v>0</v>
      </c>
    </row>
    <row r="11" spans="1:18" ht="27" customHeight="1">
      <c r="A11" s="197" t="s">
        <v>137</v>
      </c>
      <c r="B11" s="337"/>
      <c r="C11" s="338">
        <v>11265000</v>
      </c>
      <c r="D11" s="338">
        <v>9270991</v>
      </c>
      <c r="E11" s="338">
        <v>382440</v>
      </c>
      <c r="F11" s="335">
        <f t="shared" ref="F11:F19" si="2">D11+E11</f>
        <v>9653431</v>
      </c>
      <c r="G11" s="338">
        <v>5218772</v>
      </c>
      <c r="H11" s="338">
        <v>624135</v>
      </c>
      <c r="I11" s="338">
        <v>1861560</v>
      </c>
      <c r="J11" s="338">
        <v>1041869</v>
      </c>
      <c r="K11" s="338">
        <v>907095</v>
      </c>
      <c r="L11" s="338"/>
      <c r="M11" s="338"/>
      <c r="N11" s="17">
        <f t="shared" si="0"/>
        <v>9653431</v>
      </c>
      <c r="O11" s="15">
        <f t="shared" si="1"/>
        <v>0</v>
      </c>
    </row>
    <row r="12" spans="1:18" ht="27" customHeight="1">
      <c r="A12" s="197" t="s">
        <v>111</v>
      </c>
      <c r="B12" s="337"/>
      <c r="C12" s="338">
        <v>966800</v>
      </c>
      <c r="D12" s="338">
        <v>24820</v>
      </c>
      <c r="E12" s="338"/>
      <c r="F12" s="335">
        <f t="shared" si="2"/>
        <v>24820</v>
      </c>
      <c r="G12" s="338">
        <v>24820</v>
      </c>
      <c r="H12" s="338"/>
      <c r="I12" s="338"/>
      <c r="J12" s="338"/>
      <c r="K12" s="338"/>
      <c r="L12" s="338"/>
      <c r="M12" s="338"/>
      <c r="N12" s="17">
        <f t="shared" si="0"/>
        <v>24820</v>
      </c>
      <c r="O12" s="15">
        <f t="shared" si="1"/>
        <v>0</v>
      </c>
    </row>
    <row r="13" spans="1:18" ht="27" customHeight="1">
      <c r="A13" s="197" t="s">
        <v>112</v>
      </c>
      <c r="B13" s="337"/>
      <c r="C13" s="338">
        <v>8674900</v>
      </c>
      <c r="D13" s="338">
        <v>7277754.6699999999</v>
      </c>
      <c r="E13" s="338"/>
      <c r="F13" s="335">
        <f t="shared" si="2"/>
        <v>7277754.6699999999</v>
      </c>
      <c r="G13" s="338">
        <v>2930687.67</v>
      </c>
      <c r="H13" s="338">
        <v>152118</v>
      </c>
      <c r="I13" s="338">
        <v>831510</v>
      </c>
      <c r="J13" s="338">
        <v>1489975</v>
      </c>
      <c r="K13" s="338">
        <v>679919</v>
      </c>
      <c r="L13" s="338">
        <v>1193545</v>
      </c>
      <c r="M13" s="338"/>
      <c r="N13" s="17">
        <f t="shared" si="0"/>
        <v>7277754.6699999999</v>
      </c>
      <c r="O13" s="15">
        <f t="shared" si="1"/>
        <v>0</v>
      </c>
    </row>
    <row r="14" spans="1:18" ht="27" customHeight="1">
      <c r="A14" s="197" t="s">
        <v>113</v>
      </c>
      <c r="B14" s="337" t="s">
        <v>144</v>
      </c>
      <c r="C14" s="338">
        <v>4401500</v>
      </c>
      <c r="D14" s="338">
        <v>4039259.9</v>
      </c>
      <c r="E14" s="338"/>
      <c r="F14" s="335">
        <f t="shared" si="2"/>
        <v>4039259.9</v>
      </c>
      <c r="G14" s="338">
        <v>1803690.1</v>
      </c>
      <c r="H14" s="338">
        <v>286780</v>
      </c>
      <c r="I14" s="338">
        <v>1331493.8</v>
      </c>
      <c r="J14" s="338">
        <v>348636</v>
      </c>
      <c r="K14" s="338">
        <v>268660</v>
      </c>
      <c r="L14" s="338"/>
      <c r="M14" s="338"/>
      <c r="N14" s="17">
        <f t="shared" si="0"/>
        <v>4039259.9000000004</v>
      </c>
      <c r="O14" s="15">
        <f t="shared" si="1"/>
        <v>0</v>
      </c>
    </row>
    <row r="15" spans="1:18" ht="27" customHeight="1">
      <c r="A15" s="197" t="s">
        <v>114</v>
      </c>
      <c r="B15" s="337"/>
      <c r="C15" s="338">
        <v>664500</v>
      </c>
      <c r="D15" s="338">
        <v>616831.63</v>
      </c>
      <c r="E15" s="338"/>
      <c r="F15" s="335">
        <f t="shared" si="2"/>
        <v>616831.63</v>
      </c>
      <c r="G15" s="338">
        <v>616831.63</v>
      </c>
      <c r="H15" s="338"/>
      <c r="I15" s="338"/>
      <c r="J15" s="338"/>
      <c r="K15" s="338"/>
      <c r="L15" s="338"/>
      <c r="M15" s="338"/>
      <c r="N15" s="17">
        <f t="shared" si="0"/>
        <v>616831.63</v>
      </c>
      <c r="O15" s="15">
        <f t="shared" si="1"/>
        <v>0</v>
      </c>
    </row>
    <row r="16" spans="1:18" ht="27" customHeight="1">
      <c r="A16" s="197" t="s">
        <v>234</v>
      </c>
      <c r="B16" s="337"/>
      <c r="C16" s="338">
        <v>939700</v>
      </c>
      <c r="D16" s="338">
        <v>903900</v>
      </c>
      <c r="E16" s="338">
        <v>30490</v>
      </c>
      <c r="F16" s="335">
        <f t="shared" si="2"/>
        <v>934390</v>
      </c>
      <c r="G16" s="338">
        <v>522600</v>
      </c>
      <c r="H16" s="338"/>
      <c r="I16" s="338">
        <v>344790</v>
      </c>
      <c r="J16" s="338"/>
      <c r="K16" s="338">
        <v>67000</v>
      </c>
      <c r="L16" s="338"/>
      <c r="M16" s="338"/>
      <c r="N16" s="17">
        <f t="shared" si="0"/>
        <v>934390</v>
      </c>
      <c r="O16" s="15">
        <f t="shared" si="1"/>
        <v>0</v>
      </c>
    </row>
    <row r="17" spans="1:18" ht="27" customHeight="1">
      <c r="A17" s="197" t="s">
        <v>117</v>
      </c>
      <c r="B17" s="337"/>
      <c r="C17" s="339">
        <v>2747600</v>
      </c>
      <c r="D17" s="339">
        <v>2746600</v>
      </c>
      <c r="E17" s="339"/>
      <c r="F17" s="335">
        <v>6184495.2400000002</v>
      </c>
      <c r="G17" s="338"/>
      <c r="H17" s="338"/>
      <c r="I17" s="338"/>
      <c r="J17" s="338"/>
      <c r="K17" s="338">
        <v>6184495.2400000002</v>
      </c>
      <c r="L17" s="338"/>
      <c r="M17" s="338"/>
      <c r="N17" s="17">
        <f t="shared" si="0"/>
        <v>6184495.2400000002</v>
      </c>
      <c r="O17" s="15">
        <f t="shared" si="1"/>
        <v>0</v>
      </c>
    </row>
    <row r="18" spans="1:18" ht="27" customHeight="1">
      <c r="A18" s="197" t="s">
        <v>118</v>
      </c>
      <c r="B18" s="337"/>
      <c r="C18" s="339">
        <v>310000</v>
      </c>
      <c r="D18" s="339" t="s">
        <v>143</v>
      </c>
      <c r="E18" s="339"/>
      <c r="F18" s="367" t="s">
        <v>143</v>
      </c>
      <c r="G18" s="338"/>
      <c r="H18" s="338"/>
      <c r="I18" s="338"/>
      <c r="J18" s="338"/>
      <c r="K18" s="338"/>
      <c r="L18" s="338"/>
      <c r="M18" s="338"/>
      <c r="N18" s="17">
        <f t="shared" si="0"/>
        <v>0</v>
      </c>
      <c r="O18" s="15" t="e">
        <f t="shared" si="1"/>
        <v>#VALUE!</v>
      </c>
    </row>
    <row r="19" spans="1:18" ht="27" customHeight="1">
      <c r="A19" s="197" t="s">
        <v>115</v>
      </c>
      <c r="B19" s="340"/>
      <c r="C19" s="341">
        <v>3330000</v>
      </c>
      <c r="D19" s="341">
        <v>3182962.27</v>
      </c>
      <c r="E19" s="341"/>
      <c r="F19" s="368">
        <f t="shared" si="2"/>
        <v>3182962.27</v>
      </c>
      <c r="G19" s="341">
        <v>58962.27</v>
      </c>
      <c r="H19" s="341"/>
      <c r="I19" s="341">
        <v>2914000</v>
      </c>
      <c r="J19" s="341">
        <v>200000</v>
      </c>
      <c r="K19" s="341"/>
      <c r="L19" s="341">
        <v>10000</v>
      </c>
      <c r="M19" s="341"/>
      <c r="N19" s="17">
        <f t="shared" si="0"/>
        <v>3182962.27</v>
      </c>
      <c r="O19" s="15">
        <f t="shared" si="1"/>
        <v>0</v>
      </c>
    </row>
    <row r="20" spans="1:18" ht="27" customHeight="1" thickBot="1">
      <c r="A20" s="423" t="s">
        <v>119</v>
      </c>
      <c r="B20" s="424"/>
      <c r="C20" s="342">
        <f>SUM(C9:C19)</f>
        <v>41987000</v>
      </c>
      <c r="D20" s="342">
        <f>SUM(D9:D19)</f>
        <v>35753096.960000001</v>
      </c>
      <c r="E20" s="342">
        <f>SUM(E9:E19)</f>
        <v>431152</v>
      </c>
      <c r="F20" s="343">
        <f>SUM(F9:F19)</f>
        <v>39693344.200000003</v>
      </c>
      <c r="G20" s="344">
        <f>SUM(G10:G19)</f>
        <v>13621971.67</v>
      </c>
      <c r="H20" s="344">
        <f>SUM(H10:H19)</f>
        <v>1063033</v>
      </c>
      <c r="I20" s="344">
        <f t="shared" ref="I20:L20" si="3">SUM(I10:I19)</f>
        <v>7283353.7999999998</v>
      </c>
      <c r="J20" s="344">
        <f t="shared" si="3"/>
        <v>3080480</v>
      </c>
      <c r="K20" s="344">
        <f t="shared" si="3"/>
        <v>8107169.2400000002</v>
      </c>
      <c r="L20" s="344">
        <f t="shared" si="3"/>
        <v>1203545</v>
      </c>
      <c r="M20" s="344">
        <f>SUM(M9:M19)</f>
        <v>5333791.49</v>
      </c>
      <c r="N20" s="17">
        <f t="shared" si="0"/>
        <v>39693344.200000003</v>
      </c>
      <c r="O20" s="15">
        <f t="shared" si="1"/>
        <v>0</v>
      </c>
    </row>
    <row r="21" spans="1:18" ht="27" customHeight="1" thickTop="1">
      <c r="A21" s="266" t="s">
        <v>120</v>
      </c>
      <c r="B21" s="331"/>
      <c r="C21" s="345"/>
      <c r="D21" s="346"/>
      <c r="E21" s="346"/>
      <c r="F21" s="347"/>
      <c r="G21" s="348"/>
      <c r="H21" s="348"/>
      <c r="I21" s="348"/>
      <c r="J21" s="348"/>
      <c r="K21" s="348"/>
      <c r="L21" s="348"/>
      <c r="M21" s="348"/>
    </row>
    <row r="22" spans="1:18" ht="27" customHeight="1">
      <c r="A22" s="197" t="s">
        <v>121</v>
      </c>
      <c r="B22" s="334"/>
      <c r="C22" s="346">
        <v>1110000</v>
      </c>
      <c r="D22" s="346">
        <v>1187435.45</v>
      </c>
      <c r="E22" s="346"/>
      <c r="F22" s="346">
        <f>D22+E22</f>
        <v>1187435.45</v>
      </c>
      <c r="G22" s="348"/>
      <c r="H22" s="348"/>
      <c r="I22" s="348"/>
      <c r="J22" s="348"/>
      <c r="K22" s="348"/>
      <c r="L22" s="348"/>
      <c r="M22" s="348"/>
    </row>
    <row r="23" spans="1:18" ht="27" customHeight="1">
      <c r="A23" s="197" t="s">
        <v>122</v>
      </c>
      <c r="B23" s="337"/>
      <c r="C23" s="346">
        <v>773000</v>
      </c>
      <c r="D23" s="346">
        <v>872935.29</v>
      </c>
      <c r="E23" s="346"/>
      <c r="F23" s="346">
        <f t="shared" ref="F23:F28" si="4">D23+E23</f>
        <v>872935.29</v>
      </c>
      <c r="G23" s="209"/>
      <c r="H23" s="209"/>
      <c r="I23" s="209"/>
      <c r="J23" s="209"/>
      <c r="K23" s="209"/>
      <c r="L23" s="209"/>
      <c r="M23" s="209"/>
    </row>
    <row r="24" spans="1:18" ht="27" customHeight="1">
      <c r="A24" s="197" t="s">
        <v>123</v>
      </c>
      <c r="B24" s="337"/>
      <c r="C24" s="346">
        <v>70000</v>
      </c>
      <c r="D24" s="346">
        <v>57170.48</v>
      </c>
      <c r="E24" s="346"/>
      <c r="F24" s="346">
        <f t="shared" si="4"/>
        <v>57170.48</v>
      </c>
      <c r="G24" s="338"/>
      <c r="H24" s="209"/>
      <c r="I24" s="209"/>
      <c r="J24" s="209"/>
      <c r="K24" s="209"/>
      <c r="L24" s="209"/>
      <c r="M24" s="209"/>
    </row>
    <row r="25" spans="1:18" ht="27" customHeight="1">
      <c r="A25" s="197" t="s">
        <v>196</v>
      </c>
      <c r="B25" s="337"/>
      <c r="C25" s="346">
        <v>1560000</v>
      </c>
      <c r="D25" s="346">
        <v>1593768.86</v>
      </c>
      <c r="E25" s="346"/>
      <c r="F25" s="346">
        <f t="shared" si="4"/>
        <v>1593768.86</v>
      </c>
      <c r="G25" s="338"/>
      <c r="H25" s="209"/>
      <c r="I25" s="209"/>
      <c r="J25" s="209"/>
      <c r="K25" s="209"/>
      <c r="L25" s="209"/>
      <c r="M25" s="209"/>
    </row>
    <row r="26" spans="1:18" ht="27" customHeight="1">
      <c r="A26" s="197" t="s">
        <v>197</v>
      </c>
      <c r="B26" s="337"/>
      <c r="C26" s="346">
        <v>18474000</v>
      </c>
      <c r="D26" s="346">
        <v>18235411.039999999</v>
      </c>
      <c r="E26" s="346"/>
      <c r="F26" s="346">
        <f t="shared" si="4"/>
        <v>18235411.039999999</v>
      </c>
      <c r="G26" s="209"/>
      <c r="H26" s="209"/>
      <c r="I26" s="209"/>
      <c r="J26" s="209"/>
      <c r="K26" s="209"/>
      <c r="L26" s="209"/>
      <c r="M26" s="209"/>
    </row>
    <row r="27" spans="1:18" ht="27" customHeight="1">
      <c r="A27" s="197" t="s">
        <v>124</v>
      </c>
      <c r="B27" s="337"/>
      <c r="C27" s="346">
        <v>20000000</v>
      </c>
      <c r="D27" s="346">
        <v>15358369</v>
      </c>
      <c r="E27" s="346"/>
      <c r="F27" s="346">
        <f t="shared" si="4"/>
        <v>15358369</v>
      </c>
      <c r="G27" s="209"/>
      <c r="H27" s="209"/>
      <c r="I27" s="209"/>
      <c r="J27" s="209"/>
      <c r="K27" s="209"/>
      <c r="L27" s="209"/>
      <c r="M27" s="209"/>
    </row>
    <row r="28" spans="1:18" ht="27" customHeight="1">
      <c r="A28" s="210" t="s">
        <v>198</v>
      </c>
      <c r="B28" s="340"/>
      <c r="C28" s="349"/>
      <c r="D28" s="349"/>
      <c r="E28" s="349">
        <v>431152</v>
      </c>
      <c r="F28" s="346">
        <f t="shared" si="4"/>
        <v>431152</v>
      </c>
      <c r="G28" s="201"/>
      <c r="H28" s="201"/>
      <c r="I28" s="201"/>
      <c r="J28" s="201"/>
      <c r="K28" s="201"/>
      <c r="L28" s="201"/>
      <c r="M28" s="201"/>
    </row>
    <row r="29" spans="1:18" ht="27" customHeight="1" thickBot="1">
      <c r="A29" s="423" t="s">
        <v>125</v>
      </c>
      <c r="B29" s="424"/>
      <c r="C29" s="350">
        <f>SUM(C22:C28)</f>
        <v>41987000</v>
      </c>
      <c r="D29" s="350">
        <f>SUM(D22:D28)</f>
        <v>37305090.119999997</v>
      </c>
      <c r="E29" s="350">
        <f>SUM(E28)</f>
        <v>431152</v>
      </c>
      <c r="F29" s="351">
        <f>SUM(F22:F28)</f>
        <v>37736242.119999997</v>
      </c>
      <c r="G29" s="352"/>
      <c r="H29" s="352"/>
      <c r="I29" s="352"/>
      <c r="J29" s="352"/>
      <c r="K29" s="352"/>
      <c r="L29" s="352"/>
      <c r="M29" s="352"/>
    </row>
    <row r="30" spans="1:18" ht="27" customHeight="1" thickTop="1" thickBot="1">
      <c r="A30" s="184" t="s">
        <v>126</v>
      </c>
      <c r="B30" s="353"/>
      <c r="C30" s="247"/>
      <c r="D30" s="247"/>
      <c r="E30" s="247"/>
      <c r="F30" s="354">
        <f>F29-F20</f>
        <v>-1957102.0800000057</v>
      </c>
      <c r="G30" s="98"/>
      <c r="H30" s="98"/>
      <c r="I30" s="98"/>
      <c r="J30" s="98"/>
      <c r="K30" s="98"/>
      <c r="L30" s="98"/>
      <c r="M30" s="98"/>
      <c r="N30" s="16"/>
      <c r="O30" s="16"/>
      <c r="P30" s="16"/>
      <c r="Q30" s="16"/>
      <c r="R30" s="16"/>
    </row>
    <row r="31" spans="1:18" ht="8.25" customHeight="1" thickTop="1">
      <c r="A31" s="355"/>
      <c r="B31" s="356"/>
      <c r="C31" s="247"/>
      <c r="D31" s="247"/>
      <c r="E31" s="247"/>
      <c r="F31" s="357"/>
      <c r="G31" s="247"/>
      <c r="H31" s="247"/>
      <c r="I31" s="247"/>
      <c r="J31" s="247"/>
      <c r="K31" s="247"/>
      <c r="L31" s="247"/>
      <c r="M31" s="247"/>
      <c r="N31" s="16"/>
      <c r="O31" s="16"/>
      <c r="P31" s="16"/>
      <c r="Q31" s="16"/>
      <c r="R31" s="16"/>
    </row>
    <row r="32" spans="1:18" ht="15" customHeight="1">
      <c r="A32" s="355"/>
      <c r="B32" s="356"/>
      <c r="C32" s="247"/>
      <c r="D32" s="247"/>
      <c r="E32" s="247"/>
      <c r="F32" s="357"/>
      <c r="G32" s="247"/>
      <c r="H32" s="247"/>
      <c r="I32" s="247"/>
      <c r="J32" s="247"/>
      <c r="K32" s="247"/>
      <c r="L32" s="247"/>
      <c r="M32" s="247"/>
      <c r="N32" s="16"/>
      <c r="O32" s="16"/>
      <c r="P32" s="16"/>
      <c r="Q32" s="16"/>
      <c r="R32" s="16"/>
    </row>
    <row r="33" spans="1:13" ht="21.75" customHeight="1">
      <c r="A33" s="358"/>
      <c r="B33" s="359"/>
      <c r="C33" s="360"/>
      <c r="D33" s="360"/>
      <c r="E33" s="86"/>
      <c r="F33" s="370" t="s">
        <v>226</v>
      </c>
      <c r="G33" s="370"/>
      <c r="H33" s="100"/>
      <c r="I33" s="370" t="s">
        <v>227</v>
      </c>
      <c r="J33" s="370"/>
      <c r="K33" s="85"/>
      <c r="L33" s="370" t="s">
        <v>228</v>
      </c>
      <c r="M33" s="370"/>
    </row>
    <row r="34" spans="1:13" ht="21.75" customHeight="1">
      <c r="A34" s="358"/>
      <c r="B34" s="359"/>
      <c r="C34" s="360"/>
      <c r="D34" s="360"/>
      <c r="E34" s="86"/>
      <c r="F34" s="370" t="s">
        <v>127</v>
      </c>
      <c r="G34" s="370"/>
      <c r="H34" s="100"/>
      <c r="I34" s="370" t="s">
        <v>230</v>
      </c>
      <c r="J34" s="370"/>
      <c r="K34" s="85"/>
      <c r="L34" s="370" t="s">
        <v>215</v>
      </c>
      <c r="M34" s="370"/>
    </row>
    <row r="35" spans="1:13" ht="21.75" customHeight="1">
      <c r="A35" s="358"/>
      <c r="B35" s="359"/>
      <c r="C35" s="360"/>
      <c r="D35" s="360"/>
      <c r="E35" s="86"/>
      <c r="F35" s="370" t="s">
        <v>229</v>
      </c>
      <c r="G35" s="370"/>
      <c r="H35" s="100"/>
      <c r="I35" s="370" t="s">
        <v>231</v>
      </c>
      <c r="J35" s="370"/>
      <c r="K35" s="85"/>
      <c r="L35" s="370" t="s">
        <v>216</v>
      </c>
      <c r="M35" s="370"/>
    </row>
    <row r="36" spans="1:13" ht="21.75" customHeight="1">
      <c r="A36" s="358"/>
      <c r="B36" s="359"/>
      <c r="C36" s="360"/>
      <c r="D36" s="360"/>
      <c r="E36" s="86"/>
      <c r="F36" s="370" t="s">
        <v>212</v>
      </c>
      <c r="G36" s="370"/>
      <c r="H36" s="100"/>
      <c r="I36" s="85"/>
      <c r="J36" s="85"/>
      <c r="K36" s="85"/>
      <c r="L36" s="85"/>
      <c r="M36" s="85"/>
    </row>
    <row r="37" spans="1:13" ht="21.75" customHeight="1">
      <c r="A37" s="358"/>
      <c r="B37" s="359"/>
      <c r="C37" s="360"/>
      <c r="D37" s="360"/>
      <c r="E37" s="360"/>
      <c r="F37" s="359"/>
      <c r="G37" s="358"/>
      <c r="H37" s="358"/>
      <c r="I37" s="358"/>
      <c r="J37" s="358"/>
      <c r="K37" s="358"/>
      <c r="L37" s="358"/>
      <c r="M37" s="358"/>
    </row>
    <row r="38" spans="1:13" ht="21.75" customHeight="1">
      <c r="A38" s="358"/>
      <c r="B38" s="359"/>
      <c r="C38" s="360"/>
      <c r="D38" s="360"/>
      <c r="E38" s="360"/>
      <c r="F38" s="359"/>
      <c r="G38" s="358"/>
      <c r="H38" s="358"/>
      <c r="I38" s="358"/>
      <c r="J38" s="358"/>
      <c r="K38" s="358"/>
      <c r="L38" s="358"/>
      <c r="M38" s="358"/>
    </row>
    <row r="39" spans="1:13" ht="21.75" customHeight="1">
      <c r="A39" s="358"/>
      <c r="B39" s="359"/>
      <c r="C39" s="360"/>
      <c r="D39" s="360"/>
      <c r="E39" s="360"/>
      <c r="F39" s="359"/>
      <c r="G39" s="358"/>
      <c r="H39" s="358"/>
      <c r="I39" s="349"/>
      <c r="J39" s="358"/>
      <c r="K39" s="358"/>
      <c r="L39" s="358"/>
      <c r="M39" s="358"/>
    </row>
    <row r="40" spans="1:13" ht="21.75" customHeight="1">
      <c r="A40" s="358"/>
      <c r="B40" s="359"/>
      <c r="C40" s="360"/>
      <c r="D40" s="360"/>
      <c r="E40" s="360"/>
      <c r="F40" s="359"/>
      <c r="G40" s="358"/>
      <c r="H40" s="358"/>
      <c r="I40" s="358"/>
      <c r="J40" s="358"/>
      <c r="K40" s="358"/>
      <c r="L40" s="358"/>
      <c r="M40" s="358"/>
    </row>
    <row r="41" spans="1:13" ht="21.75" customHeight="1">
      <c r="A41" s="358"/>
      <c r="B41" s="359"/>
      <c r="C41" s="360"/>
      <c r="D41" s="360"/>
      <c r="E41" s="360"/>
      <c r="F41" s="359"/>
      <c r="G41" s="358"/>
      <c r="H41" s="358"/>
      <c r="I41" s="358"/>
      <c r="J41" s="358"/>
      <c r="K41" s="358"/>
      <c r="L41" s="358"/>
      <c r="M41" s="358"/>
    </row>
    <row r="42" spans="1:13" ht="21.75" customHeight="1">
      <c r="A42" s="358"/>
      <c r="B42" s="359"/>
      <c r="C42" s="360"/>
      <c r="D42" s="360"/>
      <c r="E42" s="360"/>
      <c r="F42" s="359"/>
      <c r="G42" s="358"/>
      <c r="H42" s="358"/>
      <c r="I42" s="358"/>
      <c r="J42" s="358"/>
      <c r="K42" s="358"/>
      <c r="L42" s="358"/>
      <c r="M42" s="358"/>
    </row>
  </sheetData>
  <mergeCells count="25">
    <mergeCell ref="L34:M34"/>
    <mergeCell ref="F35:G35"/>
    <mergeCell ref="I35:J35"/>
    <mergeCell ref="L35:M35"/>
    <mergeCell ref="A20:B20"/>
    <mergeCell ref="A29:B29"/>
    <mergeCell ref="F36:G36"/>
    <mergeCell ref="F34:G34"/>
    <mergeCell ref="I34:J34"/>
    <mergeCell ref="F33:G33"/>
    <mergeCell ref="I33:J33"/>
    <mergeCell ref="L33:M33"/>
    <mergeCell ref="A1:M1"/>
    <mergeCell ref="A2:M2"/>
    <mergeCell ref="A3:M3"/>
    <mergeCell ref="A5:B7"/>
    <mergeCell ref="C5:C7"/>
    <mergeCell ref="F5:F7"/>
    <mergeCell ref="G5:G7"/>
    <mergeCell ref="H5:H7"/>
    <mergeCell ref="I5:I7"/>
    <mergeCell ref="J5:J7"/>
    <mergeCell ref="K5:K6"/>
    <mergeCell ref="L5:L7"/>
    <mergeCell ref="M5:M7"/>
  </mergeCells>
  <pageMargins left="0.51181102362204722" right="0.11811023622047245" top="0.39370078740157483" bottom="0" header="0.23622047244094491" footer="0.15748031496062992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workbookViewId="0">
      <selection activeCell="D17" sqref="D17"/>
    </sheetView>
  </sheetViews>
  <sheetFormatPr defaultColWidth="10" defaultRowHeight="21"/>
  <cols>
    <col min="1" max="1" width="7.42578125" style="67" customWidth="1"/>
    <col min="2" max="2" width="4" style="67" customWidth="1"/>
    <col min="3" max="3" width="10" style="67"/>
    <col min="4" max="4" width="35.7109375" style="67" customWidth="1"/>
    <col min="5" max="5" width="17.28515625" style="67" customWidth="1"/>
    <col min="6" max="6" width="14.42578125" style="67" customWidth="1"/>
    <col min="7" max="16384" width="10" style="67"/>
  </cols>
  <sheetData>
    <row r="1" spans="1:6" ht="27.6" customHeight="1">
      <c r="A1" s="3"/>
      <c r="B1" s="3"/>
      <c r="C1" s="3"/>
      <c r="D1" s="3"/>
      <c r="E1" s="66" t="s">
        <v>235</v>
      </c>
      <c r="F1" s="26"/>
    </row>
    <row r="2" spans="1:6" ht="27.6" customHeight="1">
      <c r="A2" s="68" t="s">
        <v>236</v>
      </c>
      <c r="B2" s="69"/>
      <c r="C2" s="69"/>
      <c r="D2" s="69"/>
      <c r="E2" s="70"/>
    </row>
    <row r="3" spans="1:6" ht="27.6" customHeight="1">
      <c r="A3" s="72"/>
      <c r="B3" s="74"/>
      <c r="C3" s="74" t="s">
        <v>237</v>
      </c>
      <c r="D3" s="74"/>
      <c r="E3" s="73">
        <f>7000*6</f>
        <v>42000</v>
      </c>
    </row>
    <row r="4" spans="1:6">
      <c r="A4" s="72"/>
      <c r="B4" s="74"/>
      <c r="C4" s="74" t="s">
        <v>238</v>
      </c>
      <c r="D4" s="74"/>
      <c r="E4" s="73">
        <f>17000*2</f>
        <v>34000</v>
      </c>
    </row>
    <row r="5" spans="1:6">
      <c r="A5" s="72"/>
      <c r="B5" s="74"/>
      <c r="C5" s="74" t="s">
        <v>239</v>
      </c>
      <c r="D5" s="74"/>
      <c r="E5" s="73">
        <f>22000*2</f>
        <v>44000</v>
      </c>
    </row>
    <row r="6" spans="1:6" ht="21.75" thickBot="1">
      <c r="A6" s="71"/>
      <c r="B6" s="443" t="s">
        <v>86</v>
      </c>
      <c r="C6" s="443"/>
      <c r="D6" s="443"/>
      <c r="E6" s="75">
        <f>SUM(E3:E5)</f>
        <v>120000</v>
      </c>
    </row>
    <row r="7" spans="1:6" ht="21.75" thickTop="1">
      <c r="A7" s="3"/>
      <c r="B7" s="3"/>
      <c r="C7" s="3"/>
      <c r="D7" s="3"/>
      <c r="E7" s="3"/>
    </row>
    <row r="8" spans="1:6">
      <c r="A8" s="3"/>
      <c r="B8" s="3"/>
      <c r="C8" s="3"/>
      <c r="D8" s="3"/>
      <c r="E8" s="3"/>
    </row>
    <row r="9" spans="1:6">
      <c r="A9" s="3"/>
      <c r="B9" s="3"/>
      <c r="C9" s="3"/>
      <c r="D9" s="3"/>
      <c r="E9" s="3"/>
    </row>
    <row r="10" spans="1:6">
      <c r="A10" s="3"/>
      <c r="B10" s="3"/>
      <c r="C10" s="3"/>
      <c r="D10" s="3"/>
      <c r="E10" s="3"/>
    </row>
    <row r="11" spans="1:6">
      <c r="A11" s="3"/>
      <c r="B11" s="3"/>
      <c r="C11" s="3"/>
      <c r="D11" s="3"/>
      <c r="E11" s="3"/>
    </row>
    <row r="12" spans="1:6">
      <c r="A12" s="3"/>
      <c r="B12" s="3"/>
      <c r="C12" s="3"/>
      <c r="D12" s="3"/>
      <c r="E12" s="3"/>
    </row>
    <row r="13" spans="1:6">
      <c r="A13" s="3"/>
      <c r="B13" s="3"/>
      <c r="C13" s="3"/>
      <c r="D13" s="3"/>
      <c r="E13" s="3"/>
    </row>
  </sheetData>
  <mergeCells count="1">
    <mergeCell ref="B6:D6"/>
  </mergeCells>
  <pageMargins left="1.4960629921259843" right="0.31496062992125984" top="1.1417322834645669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77"/>
  <sheetViews>
    <sheetView workbookViewId="0">
      <selection activeCell="G41" sqref="G41"/>
    </sheetView>
  </sheetViews>
  <sheetFormatPr defaultColWidth="9.140625" defaultRowHeight="25.15" customHeight="1"/>
  <cols>
    <col min="1" max="1" width="2.5703125" style="3" customWidth="1"/>
    <col min="2" max="2" width="3.28515625" style="34" customWidth="1"/>
    <col min="3" max="3" width="4.140625" style="34" customWidth="1"/>
    <col min="4" max="4" width="29.140625" style="33" customWidth="1"/>
    <col min="5" max="5" width="25" style="32" customWidth="1"/>
    <col min="6" max="6" width="37.7109375" style="32" customWidth="1"/>
    <col min="7" max="7" width="18.140625" style="32" customWidth="1"/>
    <col min="8" max="16384" width="9.140625" style="3"/>
  </cols>
  <sheetData>
    <row r="1" spans="1:12" ht="21.95" customHeight="1">
      <c r="A1" s="85"/>
      <c r="B1" s="105"/>
      <c r="C1" s="105"/>
      <c r="D1" s="104"/>
      <c r="E1" s="99"/>
      <c r="F1" s="99"/>
      <c r="G1" s="106"/>
      <c r="H1" s="85"/>
      <c r="I1" s="85"/>
      <c r="J1" s="85"/>
      <c r="K1" s="85"/>
      <c r="L1" s="85"/>
    </row>
    <row r="2" spans="1:12" ht="21.95" customHeight="1">
      <c r="A2" s="373" t="str">
        <f>+'0'!A1</f>
        <v>เทศบาลตำบลปรางค์กู่  อำเภอปรางค์กู่  จังหวัดศรีสะเกษ</v>
      </c>
      <c r="B2" s="373"/>
      <c r="C2" s="373"/>
      <c r="D2" s="373"/>
      <c r="E2" s="373"/>
      <c r="F2" s="373"/>
      <c r="G2" s="107"/>
      <c r="H2" s="85"/>
      <c r="I2" s="85"/>
      <c r="J2" s="85"/>
      <c r="K2" s="85"/>
      <c r="L2" s="85"/>
    </row>
    <row r="3" spans="1:12" ht="21.95" customHeight="1">
      <c r="A3" s="374" t="s">
        <v>21</v>
      </c>
      <c r="B3" s="374"/>
      <c r="C3" s="374"/>
      <c r="D3" s="374"/>
      <c r="E3" s="374"/>
      <c r="F3" s="374"/>
      <c r="G3" s="108"/>
      <c r="H3" s="85"/>
      <c r="I3" s="85"/>
      <c r="J3" s="85"/>
      <c r="K3" s="85"/>
      <c r="L3" s="85"/>
    </row>
    <row r="4" spans="1:12" ht="21.95" customHeight="1">
      <c r="A4" s="375" t="s">
        <v>253</v>
      </c>
      <c r="B4" s="375"/>
      <c r="C4" s="375"/>
      <c r="D4" s="375"/>
      <c r="E4" s="375"/>
      <c r="F4" s="375"/>
      <c r="G4" s="109"/>
      <c r="H4" s="85"/>
      <c r="I4" s="85"/>
      <c r="J4" s="85"/>
      <c r="K4" s="85"/>
      <c r="L4" s="85"/>
    </row>
    <row r="5" spans="1:12" ht="21.95" customHeight="1">
      <c r="A5" s="110"/>
      <c r="B5" s="110"/>
      <c r="C5" s="110"/>
      <c r="D5" s="110"/>
      <c r="E5" s="110"/>
      <c r="F5" s="110"/>
      <c r="G5" s="110"/>
      <c r="H5" s="85"/>
      <c r="I5" s="85"/>
      <c r="J5" s="85"/>
      <c r="K5" s="85"/>
      <c r="L5" s="85"/>
    </row>
    <row r="6" spans="1:12" ht="21.95" customHeight="1">
      <c r="A6" s="111" t="s">
        <v>22</v>
      </c>
      <c r="B6" s="112"/>
      <c r="C6" s="112"/>
      <c r="D6" s="111"/>
      <c r="E6" s="113"/>
      <c r="F6" s="113"/>
      <c r="G6" s="113"/>
      <c r="H6" s="85"/>
      <c r="I6" s="85"/>
      <c r="J6" s="85"/>
      <c r="K6" s="85"/>
      <c r="L6" s="85"/>
    </row>
    <row r="7" spans="1:12" s="35" customFormat="1" ht="21.95" customHeight="1">
      <c r="A7" s="114"/>
      <c r="B7" s="115"/>
      <c r="C7" s="115" t="s">
        <v>23</v>
      </c>
      <c r="D7" s="114"/>
      <c r="E7" s="116"/>
      <c r="F7" s="116"/>
      <c r="G7" s="116"/>
      <c r="H7" s="114"/>
      <c r="I7" s="114"/>
      <c r="J7" s="114"/>
      <c r="K7" s="114"/>
      <c r="L7" s="114"/>
    </row>
    <row r="8" spans="1:12" s="33" customFormat="1" ht="21.95" customHeight="1">
      <c r="A8" s="104"/>
      <c r="B8" s="117"/>
      <c r="C8" s="117"/>
      <c r="D8" s="104" t="s">
        <v>24</v>
      </c>
      <c r="E8" s="118"/>
      <c r="F8" s="118"/>
      <c r="G8" s="118"/>
      <c r="H8" s="104"/>
      <c r="I8" s="104"/>
      <c r="J8" s="104"/>
      <c r="K8" s="104"/>
      <c r="L8" s="104"/>
    </row>
    <row r="9" spans="1:12" s="33" customFormat="1" ht="21.95" customHeight="1">
      <c r="A9" s="104"/>
      <c r="B9" s="117"/>
      <c r="C9" s="117" t="s">
        <v>25</v>
      </c>
      <c r="D9" s="104"/>
      <c r="E9" s="118"/>
      <c r="F9" s="118"/>
      <c r="G9" s="118"/>
      <c r="H9" s="104"/>
      <c r="I9" s="104"/>
      <c r="J9" s="104"/>
      <c r="K9" s="104"/>
      <c r="L9" s="104"/>
    </row>
    <row r="10" spans="1:12" s="33" customFormat="1" ht="21.95" customHeight="1">
      <c r="A10" s="104"/>
      <c r="B10" s="117"/>
      <c r="C10" s="117"/>
      <c r="D10" s="104" t="s">
        <v>26</v>
      </c>
      <c r="E10" s="118" t="s">
        <v>27</v>
      </c>
      <c r="F10" s="118" t="s">
        <v>28</v>
      </c>
      <c r="G10" s="118"/>
      <c r="H10" s="104"/>
      <c r="I10" s="104"/>
      <c r="J10" s="104"/>
      <c r="K10" s="104"/>
      <c r="L10" s="104"/>
    </row>
    <row r="11" spans="1:12" s="33" customFormat="1" ht="21.95" customHeight="1">
      <c r="A11" s="104"/>
      <c r="B11" s="117"/>
      <c r="C11" s="117"/>
      <c r="D11" s="104" t="s">
        <v>29</v>
      </c>
      <c r="E11" s="118" t="s">
        <v>30</v>
      </c>
      <c r="F11" s="118" t="s">
        <v>28</v>
      </c>
      <c r="G11" s="118"/>
      <c r="H11" s="104"/>
      <c r="I11" s="104"/>
      <c r="J11" s="104"/>
      <c r="K11" s="104"/>
      <c r="L11" s="104"/>
    </row>
    <row r="12" spans="1:12" s="33" customFormat="1" ht="21.95" customHeight="1">
      <c r="A12" s="104"/>
      <c r="B12" s="117"/>
      <c r="C12" s="117"/>
      <c r="D12" s="104" t="s">
        <v>31</v>
      </c>
      <c r="E12" s="118" t="s">
        <v>30</v>
      </c>
      <c r="F12" s="118" t="s">
        <v>28</v>
      </c>
      <c r="G12" s="118"/>
      <c r="H12" s="104"/>
      <c r="I12" s="104"/>
      <c r="J12" s="104"/>
      <c r="K12" s="104"/>
      <c r="L12" s="104"/>
    </row>
    <row r="13" spans="1:12" s="33" customFormat="1" ht="21.95" customHeight="1">
      <c r="A13" s="104"/>
      <c r="B13" s="117"/>
      <c r="C13" s="117"/>
      <c r="D13" s="104" t="s">
        <v>32</v>
      </c>
      <c r="E13" s="118" t="s">
        <v>30</v>
      </c>
      <c r="F13" s="118" t="s">
        <v>28</v>
      </c>
      <c r="G13" s="118"/>
      <c r="H13" s="104"/>
      <c r="I13" s="104"/>
      <c r="J13" s="104"/>
      <c r="K13" s="104"/>
      <c r="L13" s="104"/>
    </row>
    <row r="14" spans="1:12" s="33" customFormat="1" ht="21.95" customHeight="1">
      <c r="A14" s="104"/>
      <c r="B14" s="117"/>
      <c r="C14" s="115" t="s">
        <v>33</v>
      </c>
      <c r="D14" s="104"/>
      <c r="E14" s="118"/>
      <c r="F14" s="118"/>
      <c r="G14" s="118"/>
      <c r="H14" s="104"/>
      <c r="I14" s="104"/>
      <c r="J14" s="104"/>
      <c r="K14" s="104"/>
      <c r="L14" s="104"/>
    </row>
    <row r="15" spans="1:12" s="33" customFormat="1" ht="21.95" customHeight="1">
      <c r="A15" s="104"/>
      <c r="B15" s="117"/>
      <c r="C15" s="117"/>
      <c r="D15" s="104" t="s">
        <v>34</v>
      </c>
      <c r="E15" s="118"/>
      <c r="F15" s="118"/>
      <c r="G15" s="118"/>
      <c r="H15" s="104"/>
      <c r="I15" s="104"/>
      <c r="J15" s="104"/>
      <c r="K15" s="104"/>
      <c r="L15" s="104"/>
    </row>
    <row r="16" spans="1:12" s="33" customFormat="1" ht="21.95" customHeight="1">
      <c r="A16" s="104"/>
      <c r="B16" s="117"/>
      <c r="C16" s="115" t="s">
        <v>35</v>
      </c>
      <c r="D16" s="104"/>
      <c r="E16" s="118"/>
      <c r="F16" s="118"/>
      <c r="G16" s="118"/>
      <c r="H16" s="104"/>
      <c r="I16" s="104"/>
      <c r="J16" s="104"/>
      <c r="K16" s="104"/>
      <c r="L16" s="104"/>
    </row>
    <row r="17" spans="1:12" s="33" customFormat="1" ht="21.95" customHeight="1">
      <c r="A17" s="104"/>
      <c r="B17" s="117"/>
      <c r="C17" s="117"/>
      <c r="D17" s="104" t="s">
        <v>36</v>
      </c>
      <c r="E17" s="118"/>
      <c r="F17" s="118"/>
      <c r="G17" s="118"/>
      <c r="H17" s="104"/>
      <c r="I17" s="104"/>
      <c r="J17" s="104"/>
      <c r="K17" s="104"/>
      <c r="L17" s="104"/>
    </row>
    <row r="18" spans="1:12" s="33" customFormat="1" ht="21.95" customHeight="1">
      <c r="A18" s="104"/>
      <c r="B18" s="117"/>
      <c r="C18" s="117" t="s">
        <v>37</v>
      </c>
      <c r="D18" s="104"/>
      <c r="E18" s="118"/>
      <c r="F18" s="118"/>
      <c r="G18" s="118"/>
      <c r="H18" s="104"/>
      <c r="I18" s="104"/>
      <c r="J18" s="104"/>
      <c r="K18" s="104"/>
      <c r="L18" s="104"/>
    </row>
    <row r="19" spans="1:12" s="33" customFormat="1" ht="21.95" customHeight="1">
      <c r="A19" s="104"/>
      <c r="B19" s="117"/>
      <c r="C19" s="115" t="s">
        <v>38</v>
      </c>
      <c r="D19" s="104"/>
      <c r="E19" s="118"/>
      <c r="F19" s="118"/>
      <c r="G19" s="118"/>
      <c r="H19" s="104"/>
      <c r="I19" s="104"/>
      <c r="J19" s="104"/>
      <c r="K19" s="104"/>
      <c r="L19" s="104"/>
    </row>
    <row r="20" spans="1:12" s="33" customFormat="1" ht="21.95" customHeight="1">
      <c r="A20" s="104"/>
      <c r="B20" s="117"/>
      <c r="C20" s="117"/>
      <c r="D20" s="104" t="s">
        <v>39</v>
      </c>
      <c r="E20" s="118"/>
      <c r="F20" s="118"/>
      <c r="G20" s="118"/>
      <c r="H20" s="104"/>
      <c r="I20" s="104"/>
      <c r="J20" s="104"/>
      <c r="K20" s="104"/>
      <c r="L20" s="104"/>
    </row>
    <row r="21" spans="1:12" s="33" customFormat="1" ht="21.95" customHeight="1">
      <c r="A21" s="104"/>
      <c r="B21" s="117"/>
      <c r="C21" s="117"/>
      <c r="D21" s="104" t="s">
        <v>40</v>
      </c>
      <c r="E21" s="118" t="s">
        <v>41</v>
      </c>
      <c r="F21" s="118"/>
      <c r="G21" s="118"/>
      <c r="H21" s="104"/>
      <c r="I21" s="104"/>
      <c r="J21" s="104"/>
      <c r="K21" s="104"/>
      <c r="L21" s="104"/>
    </row>
    <row r="22" spans="1:12" s="33" customFormat="1" ht="21.95" customHeight="1">
      <c r="A22" s="104"/>
      <c r="B22" s="117"/>
      <c r="C22" s="117"/>
      <c r="D22" s="104" t="s">
        <v>42</v>
      </c>
      <c r="E22" s="118" t="s">
        <v>43</v>
      </c>
      <c r="F22" s="118"/>
      <c r="G22" s="118"/>
      <c r="H22" s="104"/>
      <c r="I22" s="104"/>
      <c r="J22" s="104"/>
      <c r="K22" s="104"/>
      <c r="L22" s="104"/>
    </row>
    <row r="23" spans="1:12" s="33" customFormat="1" ht="21.95" customHeight="1">
      <c r="A23" s="104"/>
      <c r="B23" s="117"/>
      <c r="C23" s="117"/>
      <c r="D23" s="104" t="s">
        <v>44</v>
      </c>
      <c r="E23" s="118" t="s">
        <v>45</v>
      </c>
      <c r="F23" s="118"/>
      <c r="G23" s="118"/>
      <c r="H23" s="104"/>
      <c r="I23" s="104"/>
      <c r="J23" s="104"/>
      <c r="K23" s="104"/>
      <c r="L23" s="104"/>
    </row>
    <row r="24" spans="1:12" s="33" customFormat="1" ht="21.95" customHeight="1">
      <c r="A24" s="104"/>
      <c r="B24" s="117"/>
      <c r="C24" s="117"/>
      <c r="D24" s="104" t="s">
        <v>147</v>
      </c>
      <c r="E24" s="118" t="s">
        <v>43</v>
      </c>
      <c r="F24" s="118"/>
      <c r="G24" s="118"/>
      <c r="H24" s="104"/>
      <c r="I24" s="104"/>
      <c r="J24" s="104"/>
      <c r="K24" s="104"/>
      <c r="L24" s="104"/>
    </row>
    <row r="25" spans="1:12" s="33" customFormat="1" ht="21.95" customHeight="1">
      <c r="A25" s="104"/>
      <c r="B25" s="117"/>
      <c r="C25" s="114" t="s">
        <v>46</v>
      </c>
      <c r="D25" s="104"/>
      <c r="E25" s="118"/>
      <c r="F25" s="118"/>
      <c r="G25" s="118"/>
      <c r="H25" s="104"/>
      <c r="I25" s="104"/>
      <c r="J25" s="104"/>
      <c r="K25" s="104"/>
      <c r="L25" s="104"/>
    </row>
    <row r="26" spans="1:12" s="33" customFormat="1" ht="21.95" customHeight="1">
      <c r="A26" s="104"/>
      <c r="B26" s="117"/>
      <c r="C26" s="117"/>
      <c r="D26" s="104" t="s">
        <v>136</v>
      </c>
      <c r="E26" s="118"/>
      <c r="F26" s="118"/>
      <c r="G26" s="118"/>
      <c r="H26" s="104"/>
      <c r="I26" s="104"/>
      <c r="J26" s="104"/>
      <c r="K26" s="104"/>
      <c r="L26" s="104"/>
    </row>
    <row r="27" spans="1:12" s="33" customFormat="1" ht="21.95" customHeight="1">
      <c r="A27" s="104"/>
      <c r="B27" s="117"/>
      <c r="C27" s="117"/>
      <c r="D27" s="104"/>
      <c r="E27" s="118"/>
      <c r="F27" s="118"/>
      <c r="G27" s="118"/>
      <c r="H27" s="104"/>
      <c r="I27" s="104"/>
      <c r="J27" s="104"/>
      <c r="K27" s="104"/>
      <c r="L27" s="104"/>
    </row>
    <row r="28" spans="1:12" s="35" customFormat="1" ht="21.95" customHeight="1">
      <c r="A28" s="114" t="s">
        <v>47</v>
      </c>
      <c r="B28" s="115"/>
      <c r="C28" s="115"/>
      <c r="D28" s="114"/>
      <c r="E28" s="116"/>
      <c r="F28" s="116"/>
      <c r="G28" s="116"/>
      <c r="H28" s="114"/>
      <c r="I28" s="114"/>
      <c r="J28" s="114"/>
      <c r="K28" s="114"/>
      <c r="L28" s="114"/>
    </row>
    <row r="29" spans="1:12" s="33" customFormat="1" ht="21.95" customHeight="1">
      <c r="A29" s="104"/>
      <c r="B29" s="117"/>
      <c r="C29" s="119" t="s">
        <v>48</v>
      </c>
      <c r="D29" s="104" t="s">
        <v>49</v>
      </c>
      <c r="E29" s="118"/>
      <c r="F29" s="118"/>
      <c r="G29" s="118"/>
      <c r="H29" s="104"/>
      <c r="I29" s="104"/>
      <c r="J29" s="104"/>
      <c r="K29" s="104"/>
      <c r="L29" s="104"/>
    </row>
    <row r="30" spans="1:12" s="33" customFormat="1" ht="21.95" customHeight="1">
      <c r="A30" s="104"/>
      <c r="B30" s="117"/>
      <c r="C30" s="119"/>
      <c r="D30" s="104" t="s">
        <v>50</v>
      </c>
      <c r="E30" s="118"/>
      <c r="F30" s="118"/>
      <c r="G30" s="118"/>
      <c r="H30" s="104"/>
      <c r="I30" s="104"/>
      <c r="J30" s="104"/>
      <c r="K30" s="104"/>
      <c r="L30" s="104"/>
    </row>
    <row r="31" spans="1:12" s="33" customFormat="1" ht="21.95" customHeight="1">
      <c r="A31" s="104"/>
      <c r="B31" s="117"/>
      <c r="C31" s="119" t="s">
        <v>51</v>
      </c>
      <c r="D31" s="104"/>
      <c r="E31" s="118"/>
      <c r="F31" s="118"/>
      <c r="G31" s="118"/>
      <c r="H31" s="104"/>
      <c r="I31" s="104"/>
      <c r="J31" s="104"/>
      <c r="K31" s="104"/>
      <c r="L31" s="104"/>
    </row>
    <row r="32" spans="1:12" s="33" customFormat="1" ht="21.95" customHeight="1">
      <c r="A32" s="104"/>
      <c r="B32" s="117"/>
      <c r="C32" s="119" t="s">
        <v>148</v>
      </c>
      <c r="D32" s="104"/>
      <c r="E32" s="118"/>
      <c r="F32" s="118"/>
      <c r="G32" s="118"/>
      <c r="H32" s="104"/>
      <c r="I32" s="104"/>
      <c r="J32" s="104"/>
      <c r="K32" s="104"/>
      <c r="L32" s="104"/>
    </row>
    <row r="33" spans="1:12" s="33" customFormat="1" ht="21.95" customHeight="1">
      <c r="A33" s="104"/>
      <c r="B33" s="117"/>
      <c r="C33" s="119" t="s">
        <v>149</v>
      </c>
      <c r="D33" s="104"/>
      <c r="E33" s="118"/>
      <c r="F33" s="118"/>
      <c r="G33" s="118"/>
      <c r="H33" s="104"/>
      <c r="I33" s="104"/>
      <c r="J33" s="104"/>
      <c r="K33" s="104"/>
      <c r="L33" s="104"/>
    </row>
    <row r="34" spans="1:12" s="33" customFormat="1" ht="21.95" customHeight="1">
      <c r="A34" s="104"/>
      <c r="B34" s="117"/>
      <c r="C34" s="119" t="s">
        <v>162</v>
      </c>
      <c r="D34" s="104" t="s">
        <v>163</v>
      </c>
      <c r="E34" s="118"/>
      <c r="F34" s="118"/>
      <c r="G34" s="118"/>
      <c r="H34" s="104"/>
      <c r="I34" s="104"/>
      <c r="J34" s="104"/>
      <c r="K34" s="104"/>
      <c r="L34" s="104"/>
    </row>
    <row r="35" spans="1:12" s="33" customFormat="1" ht="21.95" customHeight="1">
      <c r="A35" s="104"/>
      <c r="B35" s="117"/>
      <c r="C35" s="119"/>
      <c r="D35" s="104" t="s">
        <v>200</v>
      </c>
      <c r="E35" s="118"/>
      <c r="F35" s="118"/>
      <c r="G35" s="118"/>
      <c r="H35" s="104"/>
      <c r="I35" s="104"/>
      <c r="J35" s="104"/>
      <c r="K35" s="104"/>
      <c r="L35" s="104"/>
    </row>
    <row r="36" spans="1:12" s="33" customFormat="1" ht="21.95" customHeight="1">
      <c r="A36" s="104"/>
      <c r="B36" s="117"/>
      <c r="C36" s="119"/>
      <c r="D36" s="104"/>
      <c r="E36" s="118"/>
      <c r="F36" s="118"/>
      <c r="G36" s="118"/>
      <c r="H36" s="104"/>
      <c r="I36" s="104"/>
      <c r="J36" s="104"/>
      <c r="K36" s="104"/>
      <c r="L36" s="104"/>
    </row>
    <row r="37" spans="1:12" s="33" customFormat="1" ht="21.95" customHeight="1">
      <c r="A37" s="104"/>
      <c r="B37" s="117"/>
      <c r="C37" s="119"/>
      <c r="D37" s="104"/>
      <c r="E37" s="118"/>
      <c r="F37" s="118"/>
      <c r="G37" s="118"/>
      <c r="H37" s="104"/>
      <c r="I37" s="104"/>
      <c r="J37" s="104"/>
      <c r="K37" s="104"/>
      <c r="L37" s="104"/>
    </row>
    <row r="38" spans="1:12" s="33" customFormat="1" ht="25.15" customHeight="1">
      <c r="A38" s="104"/>
      <c r="B38" s="117"/>
      <c r="C38" s="117"/>
      <c r="D38" s="104"/>
      <c r="E38" s="118"/>
      <c r="F38" s="118"/>
      <c r="G38" s="118"/>
      <c r="H38" s="104"/>
      <c r="I38" s="104"/>
      <c r="J38" s="104"/>
      <c r="K38" s="104"/>
      <c r="L38" s="104"/>
    </row>
    <row r="39" spans="1:12" s="33" customFormat="1" ht="25.15" customHeight="1">
      <c r="A39" s="104"/>
      <c r="B39" s="117"/>
      <c r="C39" s="117"/>
      <c r="D39" s="104"/>
      <c r="E39" s="118"/>
      <c r="F39" s="118"/>
      <c r="G39" s="118"/>
      <c r="H39" s="104"/>
      <c r="I39" s="104"/>
      <c r="J39" s="104"/>
      <c r="K39" s="104"/>
      <c r="L39" s="104"/>
    </row>
    <row r="40" spans="1:12" s="33" customFormat="1" ht="25.15" customHeight="1">
      <c r="A40" s="104"/>
      <c r="B40" s="117"/>
      <c r="C40" s="117"/>
      <c r="D40" s="104"/>
      <c r="E40" s="118"/>
      <c r="F40" s="118"/>
      <c r="G40" s="118"/>
      <c r="H40" s="104"/>
      <c r="I40" s="104"/>
      <c r="J40" s="104"/>
      <c r="K40" s="104"/>
      <c r="L40" s="104"/>
    </row>
    <row r="41" spans="1:12" s="33" customFormat="1" ht="25.15" customHeight="1">
      <c r="A41" s="104"/>
      <c r="B41" s="117"/>
      <c r="C41" s="117"/>
      <c r="D41" s="104"/>
      <c r="E41" s="118"/>
      <c r="F41" s="118"/>
      <c r="G41" s="118"/>
      <c r="H41" s="104"/>
      <c r="I41" s="104"/>
      <c r="J41" s="104"/>
      <c r="K41" s="104"/>
      <c r="L41" s="104"/>
    </row>
    <row r="42" spans="1:12" s="33" customFormat="1" ht="25.15" customHeight="1">
      <c r="A42" s="104"/>
      <c r="B42" s="117"/>
      <c r="C42" s="117"/>
      <c r="D42" s="104"/>
      <c r="E42" s="118"/>
      <c r="F42" s="118"/>
      <c r="G42" s="118"/>
      <c r="H42" s="104"/>
      <c r="I42" s="104"/>
      <c r="J42" s="104"/>
      <c r="K42" s="104"/>
      <c r="L42" s="104"/>
    </row>
    <row r="43" spans="1:12" s="33" customFormat="1" ht="25.15" customHeight="1">
      <c r="A43" s="104"/>
      <c r="B43" s="117"/>
      <c r="C43" s="117"/>
      <c r="D43" s="104"/>
      <c r="E43" s="118"/>
      <c r="F43" s="118"/>
      <c r="G43" s="118"/>
      <c r="H43" s="104"/>
      <c r="I43" s="104"/>
      <c r="J43" s="104"/>
      <c r="K43" s="104"/>
      <c r="L43" s="104"/>
    </row>
    <row r="44" spans="1:12" s="33" customFormat="1" ht="25.15" customHeight="1">
      <c r="A44" s="104"/>
      <c r="B44" s="117"/>
      <c r="C44" s="117"/>
      <c r="D44" s="104"/>
      <c r="E44" s="118"/>
      <c r="F44" s="118"/>
      <c r="G44" s="118"/>
      <c r="H44" s="104"/>
      <c r="I44" s="104"/>
      <c r="J44" s="104"/>
      <c r="K44" s="104"/>
      <c r="L44" s="104"/>
    </row>
    <row r="45" spans="1:12" s="33" customFormat="1" ht="25.15" customHeight="1">
      <c r="A45" s="104"/>
      <c r="B45" s="117"/>
      <c r="C45" s="117"/>
      <c r="D45" s="104"/>
      <c r="E45" s="118"/>
      <c r="F45" s="118"/>
      <c r="G45" s="118"/>
      <c r="H45" s="104"/>
      <c r="I45" s="104"/>
      <c r="J45" s="104"/>
      <c r="K45" s="104"/>
      <c r="L45" s="104"/>
    </row>
    <row r="46" spans="1:12" s="33" customFormat="1" ht="25.15" customHeight="1">
      <c r="B46" s="36"/>
      <c r="C46" s="36"/>
      <c r="E46" s="37"/>
      <c r="F46" s="37"/>
      <c r="G46" s="37"/>
    </row>
    <row r="47" spans="1:12" s="33" customFormat="1" ht="25.15" customHeight="1">
      <c r="B47" s="36"/>
      <c r="C47" s="36"/>
      <c r="E47" s="37"/>
      <c r="F47" s="37"/>
      <c r="G47" s="37"/>
    </row>
    <row r="48" spans="1:12" s="33" customFormat="1" ht="25.15" customHeight="1">
      <c r="B48" s="36"/>
      <c r="C48" s="36"/>
      <c r="E48" s="37"/>
      <c r="F48" s="37"/>
      <c r="G48" s="37"/>
    </row>
    <row r="49" spans="2:7" s="33" customFormat="1" ht="25.15" customHeight="1">
      <c r="B49" s="36"/>
      <c r="C49" s="36"/>
      <c r="E49" s="37"/>
      <c r="F49" s="37"/>
      <c r="G49" s="37"/>
    </row>
    <row r="50" spans="2:7" s="33" customFormat="1" ht="25.15" customHeight="1">
      <c r="B50" s="36"/>
      <c r="C50" s="36"/>
      <c r="E50" s="37"/>
      <c r="F50" s="37"/>
      <c r="G50" s="37"/>
    </row>
    <row r="51" spans="2:7" s="33" customFormat="1" ht="25.15" customHeight="1">
      <c r="B51" s="36"/>
      <c r="C51" s="36"/>
      <c r="E51" s="37"/>
      <c r="F51" s="37"/>
      <c r="G51" s="37"/>
    </row>
    <row r="52" spans="2:7" s="33" customFormat="1" ht="25.15" customHeight="1">
      <c r="B52" s="36"/>
      <c r="C52" s="36"/>
      <c r="E52" s="37"/>
      <c r="F52" s="37"/>
      <c r="G52" s="37"/>
    </row>
    <row r="53" spans="2:7" s="33" customFormat="1" ht="25.15" customHeight="1">
      <c r="B53" s="36"/>
      <c r="C53" s="36"/>
      <c r="E53" s="37"/>
      <c r="F53" s="37"/>
      <c r="G53" s="37"/>
    </row>
    <row r="54" spans="2:7" s="33" customFormat="1" ht="25.15" customHeight="1">
      <c r="B54" s="36"/>
      <c r="C54" s="36"/>
      <c r="E54" s="37"/>
      <c r="F54" s="37"/>
      <c r="G54" s="37"/>
    </row>
    <row r="55" spans="2:7" s="33" customFormat="1" ht="25.15" customHeight="1">
      <c r="B55" s="36"/>
      <c r="C55" s="36"/>
      <c r="E55" s="37"/>
      <c r="F55" s="37"/>
      <c r="G55" s="37"/>
    </row>
    <row r="56" spans="2:7" s="33" customFormat="1" ht="25.15" customHeight="1">
      <c r="B56" s="36"/>
      <c r="C56" s="36"/>
      <c r="E56" s="37"/>
      <c r="F56" s="37"/>
      <c r="G56" s="37"/>
    </row>
    <row r="57" spans="2:7" s="33" customFormat="1" ht="25.15" customHeight="1">
      <c r="B57" s="36"/>
      <c r="C57" s="36"/>
      <c r="E57" s="37"/>
      <c r="F57" s="37"/>
      <c r="G57" s="37"/>
    </row>
    <row r="58" spans="2:7" s="33" customFormat="1" ht="25.15" customHeight="1">
      <c r="B58" s="36"/>
      <c r="C58" s="36"/>
      <c r="E58" s="37"/>
      <c r="F58" s="37"/>
      <c r="G58" s="37"/>
    </row>
    <row r="59" spans="2:7" s="33" customFormat="1" ht="25.15" customHeight="1">
      <c r="B59" s="36"/>
      <c r="C59" s="36"/>
      <c r="E59" s="37"/>
      <c r="F59" s="37"/>
      <c r="G59" s="37"/>
    </row>
    <row r="60" spans="2:7" s="33" customFormat="1" ht="25.15" customHeight="1">
      <c r="B60" s="36"/>
      <c r="C60" s="36"/>
      <c r="E60" s="37"/>
      <c r="F60" s="37"/>
      <c r="G60" s="37"/>
    </row>
    <row r="61" spans="2:7" s="33" customFormat="1" ht="25.15" customHeight="1">
      <c r="B61" s="36"/>
      <c r="C61" s="36"/>
      <c r="E61" s="37"/>
      <c r="F61" s="37"/>
      <c r="G61" s="37"/>
    </row>
    <row r="62" spans="2:7" s="33" customFormat="1" ht="25.15" customHeight="1">
      <c r="B62" s="36"/>
      <c r="C62" s="36"/>
      <c r="E62" s="37"/>
      <c r="F62" s="37"/>
      <c r="G62" s="37"/>
    </row>
    <row r="63" spans="2:7" s="33" customFormat="1" ht="25.15" customHeight="1">
      <c r="B63" s="36"/>
      <c r="C63" s="36"/>
      <c r="E63" s="37"/>
      <c r="F63" s="37"/>
      <c r="G63" s="37"/>
    </row>
    <row r="64" spans="2:7" s="33" customFormat="1" ht="25.15" customHeight="1">
      <c r="B64" s="36"/>
      <c r="C64" s="36"/>
      <c r="E64" s="37"/>
      <c r="F64" s="37"/>
      <c r="G64" s="37"/>
    </row>
    <row r="65" spans="2:7" s="33" customFormat="1" ht="25.15" customHeight="1">
      <c r="B65" s="36"/>
      <c r="C65" s="36"/>
      <c r="E65" s="37"/>
      <c r="F65" s="37"/>
      <c r="G65" s="37"/>
    </row>
    <row r="66" spans="2:7" s="33" customFormat="1" ht="25.15" customHeight="1">
      <c r="B66" s="36"/>
      <c r="C66" s="36"/>
      <c r="E66" s="37"/>
      <c r="F66" s="37"/>
      <c r="G66" s="37"/>
    </row>
    <row r="67" spans="2:7" s="33" customFormat="1" ht="25.15" customHeight="1">
      <c r="B67" s="36"/>
      <c r="C67" s="36"/>
      <c r="E67" s="37"/>
      <c r="F67" s="37"/>
      <c r="G67" s="37"/>
    </row>
    <row r="68" spans="2:7" s="33" customFormat="1" ht="25.15" customHeight="1">
      <c r="B68" s="36"/>
      <c r="C68" s="36"/>
      <c r="E68" s="37"/>
      <c r="F68" s="37"/>
      <c r="G68" s="37"/>
    </row>
    <row r="69" spans="2:7" s="33" customFormat="1" ht="25.15" customHeight="1">
      <c r="B69" s="36"/>
      <c r="C69" s="36"/>
      <c r="E69" s="37"/>
      <c r="F69" s="37"/>
      <c r="G69" s="37"/>
    </row>
    <row r="70" spans="2:7" s="33" customFormat="1" ht="25.15" customHeight="1">
      <c r="B70" s="36"/>
      <c r="C70" s="36"/>
      <c r="E70" s="37"/>
      <c r="F70" s="37"/>
      <c r="G70" s="37"/>
    </row>
    <row r="71" spans="2:7" s="33" customFormat="1" ht="25.15" customHeight="1">
      <c r="B71" s="36"/>
      <c r="C71" s="36"/>
      <c r="E71" s="37"/>
      <c r="F71" s="37"/>
      <c r="G71" s="37"/>
    </row>
    <row r="72" spans="2:7" s="33" customFormat="1" ht="25.15" customHeight="1">
      <c r="B72" s="36"/>
      <c r="C72" s="36"/>
      <c r="E72" s="37"/>
      <c r="F72" s="37"/>
      <c r="G72" s="37"/>
    </row>
    <row r="73" spans="2:7" s="33" customFormat="1" ht="25.15" customHeight="1">
      <c r="B73" s="36"/>
      <c r="C73" s="36"/>
      <c r="E73" s="37"/>
      <c r="F73" s="37"/>
      <c r="G73" s="37"/>
    </row>
    <row r="74" spans="2:7" s="33" customFormat="1" ht="25.15" customHeight="1">
      <c r="B74" s="36"/>
      <c r="C74" s="36"/>
      <c r="E74" s="37"/>
      <c r="F74" s="37"/>
      <c r="G74" s="37"/>
    </row>
    <row r="75" spans="2:7" s="33" customFormat="1" ht="25.15" customHeight="1">
      <c r="B75" s="36"/>
      <c r="C75" s="36"/>
      <c r="E75" s="37"/>
      <c r="F75" s="37"/>
      <c r="G75" s="37"/>
    </row>
    <row r="76" spans="2:7" s="33" customFormat="1" ht="25.15" customHeight="1">
      <c r="B76" s="36"/>
      <c r="C76" s="36"/>
      <c r="E76" s="37"/>
      <c r="F76" s="37"/>
      <c r="G76" s="37"/>
    </row>
    <row r="77" spans="2:7" s="33" customFormat="1" ht="25.15" customHeight="1">
      <c r="B77" s="36"/>
      <c r="C77" s="36"/>
      <c r="E77" s="37"/>
      <c r="F77" s="37"/>
      <c r="G77" s="37"/>
    </row>
  </sheetData>
  <mergeCells count="3">
    <mergeCell ref="A2:F2"/>
    <mergeCell ref="A3:F3"/>
    <mergeCell ref="A4:F4"/>
  </mergeCells>
  <pageMargins left="0.98425196850393704" right="0.11811023622047245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41"/>
  <sheetViews>
    <sheetView topLeftCell="A16" workbookViewId="0">
      <selection activeCell="D29" sqref="D29"/>
    </sheetView>
  </sheetViews>
  <sheetFormatPr defaultColWidth="9.140625" defaultRowHeight="25.9" customHeight="1"/>
  <cols>
    <col min="1" max="1" width="2.140625" style="38" customWidth="1"/>
    <col min="2" max="2" width="4.140625" style="39" customWidth="1"/>
    <col min="3" max="3" width="31.140625" style="40" customWidth="1"/>
    <col min="4" max="4" width="16.28515625" style="41" customWidth="1"/>
    <col min="5" max="5" width="15.28515625" style="41" customWidth="1"/>
    <col min="6" max="6" width="30.42578125" style="41" customWidth="1"/>
    <col min="7" max="7" width="15" style="41" customWidth="1"/>
    <col min="8" max="8" width="16.140625" style="41" customWidth="1"/>
    <col min="9" max="16384" width="9.140625" style="38"/>
  </cols>
  <sheetData>
    <row r="1" spans="1:12" ht="25.9" customHeight="1">
      <c r="A1" s="378" t="str">
        <f>+'0'!A1</f>
        <v>เทศบาลตำบลปรางค์กู่  อำเภอปรางค์กู่  จังหวัดศรีสะเกษ</v>
      </c>
      <c r="B1" s="378"/>
      <c r="C1" s="378"/>
      <c r="D1" s="378"/>
      <c r="E1" s="378"/>
      <c r="F1" s="378"/>
      <c r="G1" s="378"/>
      <c r="H1" s="378"/>
      <c r="I1" s="120"/>
      <c r="J1" s="120"/>
      <c r="K1" s="120"/>
      <c r="L1" s="120"/>
    </row>
    <row r="2" spans="1:12" ht="25.9" customHeight="1">
      <c r="A2" s="379" t="s">
        <v>52</v>
      </c>
      <c r="B2" s="379"/>
      <c r="C2" s="379"/>
      <c r="D2" s="379"/>
      <c r="E2" s="379"/>
      <c r="F2" s="379"/>
      <c r="G2" s="379"/>
      <c r="H2" s="379"/>
      <c r="I2" s="120"/>
      <c r="J2" s="120"/>
      <c r="K2" s="120"/>
      <c r="L2" s="120"/>
    </row>
    <row r="3" spans="1:12" ht="25.9" customHeight="1">
      <c r="A3" s="380" t="s">
        <v>254</v>
      </c>
      <c r="B3" s="380"/>
      <c r="C3" s="380"/>
      <c r="D3" s="380"/>
      <c r="E3" s="380"/>
      <c r="F3" s="380"/>
      <c r="G3" s="380"/>
      <c r="H3" s="380"/>
      <c r="I3" s="120"/>
      <c r="J3" s="120"/>
      <c r="K3" s="120"/>
      <c r="L3" s="120"/>
    </row>
    <row r="4" spans="1:12" ht="25.9" customHeight="1">
      <c r="A4" s="121"/>
      <c r="B4" s="121"/>
      <c r="C4" s="121"/>
      <c r="D4" s="121"/>
      <c r="E4" s="121"/>
      <c r="F4" s="121"/>
      <c r="G4" s="121"/>
      <c r="H4" s="121"/>
      <c r="I4" s="120"/>
      <c r="J4" s="120"/>
      <c r="K4" s="120"/>
      <c r="L4" s="120"/>
    </row>
    <row r="5" spans="1:12" ht="25.9" customHeight="1">
      <c r="A5" s="122" t="s">
        <v>53</v>
      </c>
      <c r="B5" s="123"/>
      <c r="C5" s="122"/>
      <c r="D5" s="124"/>
      <c r="E5" s="125"/>
      <c r="F5" s="124"/>
      <c r="G5" s="124"/>
      <c r="H5" s="124"/>
      <c r="I5" s="120"/>
      <c r="J5" s="120"/>
      <c r="K5" s="120"/>
      <c r="L5" s="120"/>
    </row>
    <row r="6" spans="1:12" s="42" customFormat="1" ht="25.9" customHeight="1">
      <c r="A6" s="381" t="s">
        <v>54</v>
      </c>
      <c r="B6" s="381"/>
      <c r="C6" s="381"/>
      <c r="D6" s="384" t="s">
        <v>55</v>
      </c>
      <c r="E6" s="385"/>
      <c r="F6" s="382" t="s">
        <v>56</v>
      </c>
      <c r="G6" s="383"/>
      <c r="H6" s="383"/>
      <c r="I6" s="126"/>
      <c r="J6" s="126"/>
      <c r="K6" s="126"/>
      <c r="L6" s="126"/>
    </row>
    <row r="7" spans="1:12" s="42" customFormat="1" ht="25.9" customHeight="1">
      <c r="A7" s="381"/>
      <c r="B7" s="381"/>
      <c r="C7" s="381"/>
      <c r="D7" s="386"/>
      <c r="E7" s="387"/>
      <c r="F7" s="127" t="s">
        <v>57</v>
      </c>
      <c r="G7" s="388" t="s">
        <v>58</v>
      </c>
      <c r="H7" s="382"/>
      <c r="I7" s="126"/>
      <c r="J7" s="126"/>
      <c r="K7" s="126"/>
      <c r="L7" s="126"/>
    </row>
    <row r="8" spans="1:12" s="42" customFormat="1" ht="25.9" customHeight="1">
      <c r="A8" s="128"/>
      <c r="B8" s="129"/>
      <c r="C8" s="130"/>
      <c r="D8" s="131" t="s">
        <v>252</v>
      </c>
      <c r="E8" s="132" t="s">
        <v>150</v>
      </c>
      <c r="F8" s="133"/>
      <c r="G8" s="134" t="s">
        <v>252</v>
      </c>
      <c r="H8" s="131" t="s">
        <v>150</v>
      </c>
      <c r="I8" s="126"/>
      <c r="J8" s="126"/>
      <c r="K8" s="126"/>
      <c r="L8" s="126"/>
    </row>
    <row r="9" spans="1:12" s="43" customFormat="1" ht="25.9" customHeight="1">
      <c r="A9" s="135" t="s">
        <v>59</v>
      </c>
      <c r="B9" s="136"/>
      <c r="C9" s="137"/>
      <c r="D9" s="138"/>
      <c r="E9" s="138"/>
      <c r="F9" s="139"/>
      <c r="G9" s="140"/>
      <c r="H9" s="140"/>
      <c r="I9" s="141"/>
      <c r="J9" s="141"/>
      <c r="K9" s="141"/>
      <c r="L9" s="141"/>
    </row>
    <row r="10" spans="1:12" ht="25.9" customHeight="1">
      <c r="A10" s="142"/>
      <c r="B10" s="119"/>
      <c r="C10" s="143" t="s">
        <v>60</v>
      </c>
      <c r="D10" s="144">
        <v>4038000</v>
      </c>
      <c r="E10" s="144">
        <v>4038000</v>
      </c>
      <c r="F10" s="145" t="s">
        <v>220</v>
      </c>
      <c r="G10" s="145">
        <v>40754651</v>
      </c>
      <c r="H10" s="145">
        <v>39532351</v>
      </c>
      <c r="I10" s="120"/>
      <c r="J10" s="120"/>
      <c r="K10" s="120"/>
      <c r="L10" s="120"/>
    </row>
    <row r="11" spans="1:12" ht="25.9" customHeight="1">
      <c r="A11" s="142"/>
      <c r="B11" s="119"/>
      <c r="C11" s="143" t="s">
        <v>61</v>
      </c>
      <c r="D11" s="144">
        <v>18723346.219999999</v>
      </c>
      <c r="E11" s="144">
        <v>18723346.219999999</v>
      </c>
      <c r="F11" s="146" t="s">
        <v>221</v>
      </c>
      <c r="G11" s="145">
        <v>1343730</v>
      </c>
      <c r="H11" s="145">
        <v>1343730</v>
      </c>
      <c r="I11" s="120"/>
      <c r="J11" s="120"/>
      <c r="K11" s="120"/>
      <c r="L11" s="120"/>
    </row>
    <row r="12" spans="1:12" ht="25.9" customHeight="1">
      <c r="A12" s="142"/>
      <c r="B12" s="119"/>
      <c r="C12" s="143" t="s">
        <v>62</v>
      </c>
      <c r="D12" s="144">
        <v>5390300</v>
      </c>
      <c r="E12" s="144">
        <v>4953300</v>
      </c>
      <c r="F12" s="145" t="s">
        <v>222</v>
      </c>
      <c r="G12" s="145">
        <v>3756000</v>
      </c>
      <c r="H12" s="145">
        <v>3756000</v>
      </c>
      <c r="I12" s="120"/>
      <c r="J12" s="120"/>
      <c r="K12" s="120"/>
      <c r="L12" s="120"/>
    </row>
    <row r="13" spans="1:12" ht="25.9" customHeight="1">
      <c r="A13" s="142"/>
      <c r="B13" s="119"/>
      <c r="C13" s="143"/>
      <c r="D13" s="144"/>
      <c r="E13" s="144"/>
      <c r="F13" s="145" t="s">
        <v>223</v>
      </c>
      <c r="G13" s="145">
        <v>3468848.22</v>
      </c>
      <c r="H13" s="145">
        <v>3438358.22</v>
      </c>
      <c r="I13" s="120"/>
      <c r="J13" s="120"/>
      <c r="K13" s="120"/>
      <c r="L13" s="120"/>
    </row>
    <row r="14" spans="1:12" ht="25.9" customHeight="1">
      <c r="A14" s="147" t="s">
        <v>63</v>
      </c>
      <c r="B14" s="141"/>
      <c r="C14" s="148"/>
      <c r="D14" s="149"/>
      <c r="E14" s="149"/>
      <c r="F14" s="145"/>
      <c r="G14" s="145"/>
      <c r="H14" s="145"/>
      <c r="I14" s="120"/>
      <c r="J14" s="120"/>
      <c r="K14" s="120"/>
      <c r="L14" s="120"/>
    </row>
    <row r="15" spans="1:12" s="43" customFormat="1" ht="25.9" customHeight="1">
      <c r="A15" s="147"/>
      <c r="B15" s="150"/>
      <c r="C15" s="151" t="s">
        <v>64</v>
      </c>
      <c r="D15" s="152">
        <v>1705880</v>
      </c>
      <c r="E15" s="152">
        <v>1459880</v>
      </c>
      <c r="F15" s="145"/>
      <c r="G15" s="145"/>
      <c r="H15" s="145"/>
      <c r="I15" s="141"/>
      <c r="J15" s="141"/>
      <c r="K15" s="141"/>
      <c r="L15" s="141"/>
    </row>
    <row r="16" spans="1:12" s="43" customFormat="1" ht="25.9" customHeight="1">
      <c r="A16" s="147"/>
      <c r="B16" s="150"/>
      <c r="C16" s="151" t="s">
        <v>65</v>
      </c>
      <c r="D16" s="153">
        <v>14697500</v>
      </c>
      <c r="E16" s="153">
        <v>14697500</v>
      </c>
      <c r="F16" s="145"/>
      <c r="G16" s="145"/>
      <c r="H16" s="145"/>
      <c r="I16" s="141"/>
      <c r="J16" s="141"/>
      <c r="K16" s="141"/>
      <c r="L16" s="141"/>
    </row>
    <row r="17" spans="1:12" s="43" customFormat="1" ht="25.9" customHeight="1">
      <c r="A17" s="147"/>
      <c r="B17" s="150"/>
      <c r="C17" s="151" t="s">
        <v>66</v>
      </c>
      <c r="D17" s="153">
        <v>322000</v>
      </c>
      <c r="E17" s="153">
        <v>322000</v>
      </c>
      <c r="F17" s="145"/>
      <c r="G17" s="145"/>
      <c r="H17" s="145"/>
      <c r="I17" s="141"/>
      <c r="J17" s="141"/>
      <c r="K17" s="141"/>
      <c r="L17" s="141"/>
    </row>
    <row r="18" spans="1:12" s="43" customFormat="1" ht="25.9" customHeight="1">
      <c r="A18" s="147"/>
      <c r="B18" s="150"/>
      <c r="C18" s="151" t="s">
        <v>67</v>
      </c>
      <c r="D18" s="153">
        <v>377400</v>
      </c>
      <c r="E18" s="153">
        <v>377400</v>
      </c>
      <c r="F18" s="145"/>
      <c r="G18" s="145"/>
      <c r="H18" s="145"/>
      <c r="I18" s="141"/>
      <c r="J18" s="141"/>
      <c r="K18" s="141"/>
      <c r="L18" s="141"/>
    </row>
    <row r="19" spans="1:12" s="43" customFormat="1" ht="25.9" customHeight="1">
      <c r="A19" s="147"/>
      <c r="B19" s="150"/>
      <c r="C19" s="141" t="s">
        <v>68</v>
      </c>
      <c r="D19" s="153">
        <v>357700</v>
      </c>
      <c r="E19" s="153">
        <v>194200</v>
      </c>
      <c r="F19" s="145"/>
      <c r="G19" s="145"/>
      <c r="H19" s="145"/>
      <c r="I19" s="141"/>
      <c r="J19" s="141"/>
      <c r="K19" s="141"/>
      <c r="L19" s="141"/>
    </row>
    <row r="20" spans="1:12" s="43" customFormat="1" ht="25.9" customHeight="1">
      <c r="A20" s="147"/>
      <c r="B20" s="150"/>
      <c r="C20" s="151" t="s">
        <v>69</v>
      </c>
      <c r="D20" s="153">
        <v>98900</v>
      </c>
      <c r="E20" s="153">
        <v>75900</v>
      </c>
      <c r="F20" s="145"/>
      <c r="G20" s="145"/>
      <c r="H20" s="145"/>
      <c r="I20" s="141"/>
      <c r="J20" s="141"/>
      <c r="K20" s="141"/>
      <c r="L20" s="141"/>
    </row>
    <row r="21" spans="1:12" s="43" customFormat="1" ht="25.9" customHeight="1">
      <c r="A21" s="147"/>
      <c r="B21" s="150"/>
      <c r="C21" s="151" t="s">
        <v>70</v>
      </c>
      <c r="D21" s="153">
        <v>121600</v>
      </c>
      <c r="E21" s="153">
        <v>121600</v>
      </c>
      <c r="F21" s="145"/>
      <c r="G21" s="145"/>
      <c r="H21" s="145"/>
      <c r="I21" s="141"/>
      <c r="J21" s="141"/>
      <c r="K21" s="141"/>
      <c r="L21" s="141"/>
    </row>
    <row r="22" spans="1:12" s="43" customFormat="1" ht="25.9" customHeight="1">
      <c r="A22" s="147"/>
      <c r="B22" s="150"/>
      <c r="C22" s="151" t="s">
        <v>71</v>
      </c>
      <c r="D22" s="153">
        <v>146400</v>
      </c>
      <c r="E22" s="153">
        <v>87400</v>
      </c>
      <c r="F22" s="145"/>
      <c r="G22" s="145"/>
      <c r="H22" s="145"/>
      <c r="I22" s="141"/>
      <c r="J22" s="141"/>
      <c r="K22" s="141"/>
      <c r="L22" s="141"/>
    </row>
    <row r="23" spans="1:12" s="43" customFormat="1" ht="25.9" customHeight="1">
      <c r="A23" s="147"/>
      <c r="B23" s="150"/>
      <c r="C23" s="151" t="s">
        <v>72</v>
      </c>
      <c r="D23" s="153">
        <v>750410</v>
      </c>
      <c r="E23" s="153">
        <v>585610</v>
      </c>
      <c r="F23" s="145"/>
      <c r="G23" s="145"/>
      <c r="H23" s="145"/>
      <c r="I23" s="141"/>
      <c r="J23" s="141"/>
      <c r="K23" s="141"/>
      <c r="L23" s="141"/>
    </row>
    <row r="24" spans="1:12" s="43" customFormat="1" ht="25.9" customHeight="1">
      <c r="A24" s="147"/>
      <c r="B24" s="150"/>
      <c r="C24" s="151" t="s">
        <v>73</v>
      </c>
      <c r="D24" s="153">
        <v>3600</v>
      </c>
      <c r="E24" s="153">
        <v>3600</v>
      </c>
      <c r="F24" s="145"/>
      <c r="G24" s="145"/>
      <c r="H24" s="145"/>
      <c r="I24" s="141"/>
      <c r="J24" s="141"/>
      <c r="K24" s="141"/>
      <c r="L24" s="141"/>
    </row>
    <row r="25" spans="1:12" s="43" customFormat="1" ht="25.9" customHeight="1">
      <c r="A25" s="147"/>
      <c r="B25" s="150"/>
      <c r="C25" s="151" t="s">
        <v>74</v>
      </c>
      <c r="D25" s="153">
        <v>1118830</v>
      </c>
      <c r="E25" s="153">
        <v>1088340</v>
      </c>
      <c r="F25" s="145"/>
      <c r="G25" s="145"/>
      <c r="H25" s="145"/>
      <c r="I25" s="141"/>
      <c r="J25" s="141"/>
      <c r="K25" s="141"/>
      <c r="L25" s="141"/>
    </row>
    <row r="26" spans="1:12" s="43" customFormat="1" ht="25.9" customHeight="1">
      <c r="A26" s="147"/>
      <c r="B26" s="150"/>
      <c r="C26" s="151" t="s">
        <v>75</v>
      </c>
      <c r="D26" s="153">
        <v>510063</v>
      </c>
      <c r="E26" s="153">
        <v>510063</v>
      </c>
      <c r="F26" s="145"/>
      <c r="G26" s="145"/>
      <c r="H26" s="145"/>
      <c r="I26" s="141"/>
      <c r="J26" s="141"/>
      <c r="K26" s="141"/>
      <c r="L26" s="141"/>
    </row>
    <row r="27" spans="1:12" s="43" customFormat="1" ht="25.9" customHeight="1">
      <c r="A27" s="147"/>
      <c r="B27" s="150"/>
      <c r="C27" s="151" t="s">
        <v>76</v>
      </c>
      <c r="D27" s="153">
        <v>520300</v>
      </c>
      <c r="E27" s="153">
        <v>520300</v>
      </c>
      <c r="F27" s="145"/>
      <c r="G27" s="145"/>
      <c r="H27" s="145"/>
      <c r="I27" s="141"/>
      <c r="J27" s="141"/>
      <c r="K27" s="141"/>
      <c r="L27" s="141"/>
    </row>
    <row r="28" spans="1:12" s="43" customFormat="1" ht="25.9" customHeight="1">
      <c r="A28" s="147"/>
      <c r="B28" s="150"/>
      <c r="C28" s="151" t="s">
        <v>255</v>
      </c>
      <c r="D28" s="153">
        <v>441000</v>
      </c>
      <c r="E28" s="153">
        <v>312000</v>
      </c>
      <c r="F28" s="145"/>
      <c r="G28" s="145"/>
      <c r="H28" s="145"/>
      <c r="I28" s="141"/>
      <c r="J28" s="141"/>
      <c r="K28" s="141"/>
      <c r="L28" s="141"/>
    </row>
    <row r="29" spans="1:12" s="44" customFormat="1" ht="25.9" customHeight="1">
      <c r="A29" s="376" t="s">
        <v>77</v>
      </c>
      <c r="B29" s="377"/>
      <c r="C29" s="377"/>
      <c r="D29" s="154">
        <f>SUM(D10:D28)</f>
        <v>49323229.219999999</v>
      </c>
      <c r="E29" s="154">
        <f>SUM(E10:E28)</f>
        <v>48070439.219999999</v>
      </c>
      <c r="F29" s="155"/>
      <c r="G29" s="155">
        <f>SUM(G10:G27)</f>
        <v>49323229.219999999</v>
      </c>
      <c r="H29" s="155">
        <f>SUM(H10:H23)</f>
        <v>48070439.219999999</v>
      </c>
      <c r="I29" s="156"/>
      <c r="J29" s="156"/>
      <c r="K29" s="156"/>
      <c r="L29" s="156"/>
    </row>
    <row r="30" spans="1:12" s="44" customFormat="1" ht="25.9" customHeight="1">
      <c r="A30" s="157"/>
      <c r="B30" s="158"/>
      <c r="C30" s="158"/>
      <c r="D30" s="159"/>
      <c r="E30" s="159"/>
      <c r="F30" s="160"/>
      <c r="G30" s="160"/>
      <c r="H30" s="160"/>
      <c r="I30" s="156"/>
      <c r="J30" s="156"/>
      <c r="K30" s="156"/>
      <c r="L30" s="156"/>
    </row>
    <row r="31" spans="1:12" s="44" customFormat="1" ht="25.9" customHeight="1">
      <c r="A31" s="157"/>
      <c r="B31" s="157" t="s">
        <v>164</v>
      </c>
      <c r="C31" s="158"/>
      <c r="D31" s="159"/>
      <c r="E31" s="159"/>
      <c r="F31" s="160"/>
      <c r="G31" s="160"/>
      <c r="H31" s="160"/>
      <c r="I31" s="156"/>
      <c r="J31" s="156"/>
      <c r="K31" s="156"/>
      <c r="L31" s="156"/>
    </row>
    <row r="32" spans="1:12" s="46" customFormat="1" ht="25.9" customHeight="1">
      <c r="A32" s="161"/>
      <c r="B32" s="162"/>
      <c r="C32" s="161" t="s">
        <v>169</v>
      </c>
      <c r="D32" s="163"/>
      <c r="E32" s="163"/>
      <c r="F32" s="164"/>
      <c r="G32" s="164"/>
      <c r="H32" s="164"/>
      <c r="I32" s="165"/>
      <c r="J32" s="165"/>
      <c r="K32" s="165"/>
      <c r="L32" s="165"/>
    </row>
    <row r="33" spans="1:12" s="46" customFormat="1" ht="25.9" customHeight="1">
      <c r="A33" s="161" t="s">
        <v>170</v>
      </c>
      <c r="B33" s="162"/>
      <c r="C33" s="161"/>
      <c r="D33" s="163"/>
      <c r="E33" s="163"/>
      <c r="F33" s="164"/>
      <c r="G33" s="164"/>
      <c r="H33" s="164"/>
      <c r="I33" s="165"/>
      <c r="J33" s="165"/>
      <c r="K33" s="165"/>
      <c r="L33" s="165"/>
    </row>
    <row r="34" spans="1:12" s="46" customFormat="1" ht="25.9" customHeight="1">
      <c r="A34" s="161" t="s">
        <v>171</v>
      </c>
      <c r="B34" s="161"/>
      <c r="C34" s="162"/>
      <c r="D34" s="163"/>
      <c r="E34" s="163"/>
      <c r="F34" s="164"/>
      <c r="G34" s="164"/>
      <c r="H34" s="164"/>
      <c r="I34" s="165"/>
      <c r="J34" s="165"/>
      <c r="K34" s="165"/>
      <c r="L34" s="165"/>
    </row>
    <row r="35" spans="1:12" s="46" customFormat="1" ht="25.9" customHeight="1">
      <c r="A35" s="161"/>
      <c r="B35" s="161"/>
      <c r="C35" s="161" t="s">
        <v>172</v>
      </c>
      <c r="D35" s="163"/>
      <c r="E35" s="163"/>
      <c r="F35" s="164"/>
      <c r="G35" s="164"/>
      <c r="H35" s="164"/>
      <c r="I35" s="165"/>
      <c r="J35" s="165"/>
      <c r="K35" s="165"/>
      <c r="L35" s="165"/>
    </row>
    <row r="36" spans="1:12" s="46" customFormat="1" ht="25.9" customHeight="1">
      <c r="A36" s="161"/>
      <c r="B36" s="161"/>
      <c r="C36" s="162"/>
      <c r="D36" s="163"/>
      <c r="E36" s="163"/>
      <c r="F36" s="164"/>
      <c r="G36" s="164"/>
      <c r="H36" s="164"/>
      <c r="I36" s="165"/>
      <c r="J36" s="165"/>
      <c r="K36" s="165"/>
      <c r="L36" s="165"/>
    </row>
    <row r="37" spans="1:12" s="47" customFormat="1" ht="25.9" customHeight="1">
      <c r="A37" s="166"/>
      <c r="B37" s="167"/>
      <c r="C37" s="85"/>
      <c r="D37" s="168"/>
      <c r="E37" s="168"/>
      <c r="F37" s="168"/>
      <c r="G37" s="168"/>
      <c r="H37" s="168"/>
      <c r="I37" s="166"/>
      <c r="J37" s="166"/>
      <c r="K37" s="166"/>
      <c r="L37" s="166"/>
    </row>
    <row r="38" spans="1:12" s="47" customFormat="1" ht="25.9" customHeight="1">
      <c r="A38" s="169"/>
      <c r="B38" s="170"/>
      <c r="C38" s="85"/>
      <c r="D38" s="168"/>
      <c r="E38" s="168"/>
      <c r="F38" s="168"/>
      <c r="G38" s="168"/>
      <c r="H38" s="170"/>
      <c r="I38" s="166"/>
      <c r="J38" s="166"/>
      <c r="K38" s="166"/>
      <c r="L38" s="166"/>
    </row>
    <row r="39" spans="1:12" ht="25.9" customHeight="1">
      <c r="A39" s="120"/>
      <c r="B39" s="171"/>
      <c r="C39" s="167"/>
      <c r="D39" s="172"/>
      <c r="E39" s="172"/>
      <c r="F39" s="172"/>
      <c r="G39" s="172"/>
      <c r="H39" s="172"/>
      <c r="I39" s="120"/>
      <c r="J39" s="120"/>
      <c r="K39" s="120"/>
      <c r="L39" s="120"/>
    </row>
    <row r="40" spans="1:12" ht="25.9" customHeight="1">
      <c r="A40" s="120"/>
      <c r="B40" s="171"/>
      <c r="C40" s="173"/>
      <c r="D40" s="172"/>
      <c r="E40" s="172"/>
      <c r="F40" s="172"/>
      <c r="G40" s="172"/>
      <c r="H40" s="172"/>
      <c r="I40" s="120"/>
      <c r="J40" s="120"/>
      <c r="K40" s="120"/>
      <c r="L40" s="120"/>
    </row>
    <row r="41" spans="1:12" ht="25.9" customHeight="1">
      <c r="A41" s="120"/>
      <c r="B41" s="171"/>
      <c r="C41" s="173"/>
      <c r="D41" s="172"/>
      <c r="E41" s="172"/>
      <c r="F41" s="172"/>
      <c r="G41" s="172"/>
      <c r="H41" s="172"/>
      <c r="I41" s="120"/>
      <c r="J41" s="120"/>
      <c r="K41" s="120"/>
      <c r="L41" s="120"/>
    </row>
  </sheetData>
  <mergeCells count="8">
    <mergeCell ref="A29:C29"/>
    <mergeCell ref="A1:H1"/>
    <mergeCell ref="A2:H2"/>
    <mergeCell ref="A3:H3"/>
    <mergeCell ref="A6:C7"/>
    <mergeCell ref="F6:H6"/>
    <mergeCell ref="D6:E7"/>
    <mergeCell ref="G7:H7"/>
  </mergeCells>
  <pageMargins left="0.9055118110236221" right="0.31496062992125984" top="0.55118110236220474" bottom="0.15748031496062992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Y38"/>
  <sheetViews>
    <sheetView topLeftCell="A28" workbookViewId="0">
      <selection activeCell="G21" sqref="G21"/>
    </sheetView>
  </sheetViews>
  <sheetFormatPr defaultColWidth="9.140625" defaultRowHeight="27" customHeight="1"/>
  <cols>
    <col min="1" max="1" width="10.7109375" style="3" customWidth="1"/>
    <col min="2" max="2" width="13.7109375" style="3" customWidth="1"/>
    <col min="3" max="3" width="7.85546875" style="3" customWidth="1"/>
    <col min="4" max="4" width="16.5703125" style="3" customWidth="1"/>
    <col min="5" max="5" width="9.42578125" style="3" customWidth="1"/>
    <col min="6" max="6" width="15.28515625" style="3" customWidth="1"/>
    <col min="7" max="7" width="15.85546875" style="3" customWidth="1"/>
    <col min="8" max="8" width="3" style="3" customWidth="1"/>
    <col min="9" max="9" width="16.7109375" style="5" customWidth="1"/>
    <col min="10" max="10" width="9.140625" style="8"/>
    <col min="11" max="11" width="18.140625" style="8" customWidth="1"/>
    <col min="12" max="13" width="9.140625" style="8"/>
    <col min="14" max="14" width="19.140625" style="8" customWidth="1"/>
    <col min="15" max="25" width="9.140625" style="8"/>
    <col min="26" max="16384" width="9.140625" style="3"/>
  </cols>
  <sheetData>
    <row r="1" spans="1:14" ht="27" customHeight="1">
      <c r="A1" s="371" t="s">
        <v>78</v>
      </c>
      <c r="B1" s="371"/>
      <c r="C1" s="371"/>
      <c r="D1" s="371"/>
      <c r="E1" s="371"/>
      <c r="F1" s="371"/>
      <c r="G1" s="371"/>
      <c r="H1" s="371"/>
      <c r="I1" s="371"/>
      <c r="J1" s="174"/>
      <c r="K1" s="174"/>
    </row>
    <row r="2" spans="1:14" ht="27" customHeight="1">
      <c r="A2" s="371" t="s">
        <v>21</v>
      </c>
      <c r="B2" s="371"/>
      <c r="C2" s="371"/>
      <c r="D2" s="371"/>
      <c r="E2" s="371"/>
      <c r="F2" s="371"/>
      <c r="G2" s="371"/>
      <c r="H2" s="371"/>
      <c r="I2" s="371"/>
      <c r="J2" s="174"/>
      <c r="K2" s="174"/>
    </row>
    <row r="3" spans="1:14" ht="27" customHeight="1">
      <c r="A3" s="371" t="s">
        <v>253</v>
      </c>
      <c r="B3" s="371"/>
      <c r="C3" s="371"/>
      <c r="D3" s="371"/>
      <c r="E3" s="371"/>
      <c r="F3" s="371"/>
      <c r="G3" s="371"/>
      <c r="H3" s="371"/>
      <c r="I3" s="371"/>
      <c r="J3" s="174"/>
      <c r="K3" s="174"/>
    </row>
    <row r="4" spans="1:14" ht="27" customHeight="1">
      <c r="A4" s="103"/>
      <c r="B4" s="103"/>
      <c r="C4" s="103"/>
      <c r="D4" s="103"/>
      <c r="E4" s="103"/>
      <c r="F4" s="103"/>
      <c r="G4" s="103"/>
      <c r="H4" s="103"/>
      <c r="I4" s="103"/>
      <c r="J4" s="174"/>
      <c r="K4" s="174"/>
    </row>
    <row r="5" spans="1:14" ht="27" customHeight="1">
      <c r="A5" s="85"/>
      <c r="B5" s="81"/>
      <c r="C5" s="81"/>
      <c r="D5" s="81"/>
      <c r="E5" s="81"/>
      <c r="F5" s="81"/>
      <c r="G5" s="81"/>
      <c r="H5" s="81"/>
      <c r="I5" s="86"/>
      <c r="J5" s="174"/>
      <c r="K5" s="174"/>
    </row>
    <row r="6" spans="1:14" ht="27" customHeight="1">
      <c r="A6" s="114" t="s">
        <v>79</v>
      </c>
      <c r="B6" s="81"/>
      <c r="C6" s="81"/>
      <c r="D6" s="81"/>
      <c r="E6" s="81"/>
      <c r="F6" s="81"/>
      <c r="G6" s="103">
        <v>2562</v>
      </c>
      <c r="H6" s="102"/>
      <c r="I6" s="103">
        <v>2561</v>
      </c>
      <c r="J6" s="174"/>
      <c r="K6" s="175"/>
      <c r="N6" s="9"/>
    </row>
    <row r="7" spans="1:14" ht="27" customHeight="1">
      <c r="A7" s="114"/>
      <c r="B7" s="85" t="s">
        <v>225</v>
      </c>
      <c r="C7" s="81"/>
      <c r="D7" s="81"/>
      <c r="E7" s="81"/>
      <c r="F7" s="81"/>
      <c r="G7" s="176">
        <v>0</v>
      </c>
      <c r="H7" s="176"/>
      <c r="I7" s="176">
        <v>0</v>
      </c>
      <c r="J7" s="174"/>
      <c r="K7" s="175"/>
      <c r="N7" s="9"/>
    </row>
    <row r="8" spans="1:14" ht="27" customHeight="1">
      <c r="A8" s="85"/>
      <c r="B8" s="85" t="s">
        <v>80</v>
      </c>
      <c r="C8" s="85" t="s">
        <v>81</v>
      </c>
      <c r="D8" s="85" t="s">
        <v>82</v>
      </c>
      <c r="E8" s="85" t="s">
        <v>83</v>
      </c>
      <c r="F8" s="177" t="s">
        <v>84</v>
      </c>
      <c r="G8" s="98">
        <v>5963217.9400000004</v>
      </c>
      <c r="H8" s="85"/>
      <c r="I8" s="98">
        <v>3580121.48</v>
      </c>
      <c r="J8" s="174"/>
      <c r="K8" s="175"/>
      <c r="N8" s="9"/>
    </row>
    <row r="9" spans="1:14" ht="27" customHeight="1">
      <c r="A9" s="85"/>
      <c r="B9" s="85"/>
      <c r="C9" s="85"/>
      <c r="D9" s="85"/>
      <c r="E9" s="85" t="s">
        <v>83</v>
      </c>
      <c r="F9" s="178" t="s">
        <v>207</v>
      </c>
      <c r="G9" s="179" t="s">
        <v>143</v>
      </c>
      <c r="H9" s="177"/>
      <c r="I9" s="179">
        <v>282655.59000000003</v>
      </c>
      <c r="J9" s="174"/>
      <c r="K9" s="174"/>
    </row>
    <row r="10" spans="1:14" ht="27" customHeight="1">
      <c r="A10" s="85"/>
      <c r="B10" s="85"/>
      <c r="C10" s="85"/>
      <c r="D10" s="85"/>
      <c r="E10" s="85" t="s">
        <v>83</v>
      </c>
      <c r="F10" s="178" t="s">
        <v>208</v>
      </c>
      <c r="G10" s="179" t="s">
        <v>143</v>
      </c>
      <c r="H10" s="180"/>
      <c r="I10" s="179">
        <v>186397.96</v>
      </c>
      <c r="J10" s="174"/>
      <c r="K10" s="174"/>
    </row>
    <row r="11" spans="1:14" ht="27" customHeight="1">
      <c r="A11" s="85"/>
      <c r="B11" s="85"/>
      <c r="C11" s="85" t="s">
        <v>85</v>
      </c>
      <c r="D11" s="85" t="s">
        <v>82</v>
      </c>
      <c r="E11" s="85" t="s">
        <v>83</v>
      </c>
      <c r="F11" s="180" t="s">
        <v>224</v>
      </c>
      <c r="G11" s="179">
        <v>44970232.82</v>
      </c>
      <c r="H11" s="180"/>
      <c r="I11" s="179">
        <v>47190310.869999997</v>
      </c>
      <c r="J11" s="174"/>
      <c r="K11" s="174"/>
    </row>
    <row r="12" spans="1:14" s="8" customFormat="1" ht="27" customHeight="1" thickBot="1">
      <c r="A12" s="85"/>
      <c r="B12" s="85"/>
      <c r="C12" s="390" t="s">
        <v>86</v>
      </c>
      <c r="D12" s="390"/>
      <c r="E12" s="390"/>
      <c r="F12" s="390"/>
      <c r="G12" s="181">
        <f>SUM(G8:G11)</f>
        <v>50933450.759999998</v>
      </c>
      <c r="H12" s="103"/>
      <c r="I12" s="90">
        <f>SUM(I8:I11)</f>
        <v>51239485.899999999</v>
      </c>
      <c r="J12" s="174"/>
      <c r="K12" s="174"/>
    </row>
    <row r="13" spans="1:14" s="8" customFormat="1" ht="27" customHeight="1" thickTop="1">
      <c r="A13" s="85"/>
      <c r="B13" s="85"/>
      <c r="C13" s="85"/>
      <c r="D13" s="103"/>
      <c r="E13" s="103"/>
      <c r="F13" s="103"/>
      <c r="G13" s="103"/>
      <c r="H13" s="103"/>
      <c r="I13" s="84"/>
      <c r="J13" s="174"/>
      <c r="K13" s="174"/>
    </row>
    <row r="14" spans="1:14" s="8" customFormat="1" ht="27" customHeight="1">
      <c r="A14" s="114" t="s">
        <v>203</v>
      </c>
      <c r="B14" s="81"/>
      <c r="C14" s="85"/>
      <c r="D14" s="85"/>
      <c r="E14" s="85"/>
      <c r="F14" s="85"/>
      <c r="G14" s="103">
        <v>2562</v>
      </c>
      <c r="H14" s="102"/>
      <c r="I14" s="103">
        <v>2561</v>
      </c>
      <c r="J14" s="174"/>
      <c r="K14" s="174"/>
    </row>
    <row r="15" spans="1:14" s="8" customFormat="1" ht="27" customHeight="1">
      <c r="A15" s="114"/>
      <c r="B15" s="85" t="s">
        <v>250</v>
      </c>
      <c r="C15" s="85"/>
      <c r="D15" s="85"/>
      <c r="E15" s="85"/>
      <c r="F15" s="85"/>
      <c r="G15" s="176">
        <v>0</v>
      </c>
      <c r="H15" s="102"/>
      <c r="I15" s="176">
        <v>0</v>
      </c>
      <c r="J15" s="174"/>
      <c r="K15" s="174"/>
    </row>
    <row r="16" spans="1:14" s="8" customFormat="1" ht="27" customHeight="1">
      <c r="A16" s="102"/>
      <c r="B16" s="85" t="s">
        <v>245</v>
      </c>
      <c r="C16" s="182"/>
      <c r="D16" s="182"/>
      <c r="E16" s="182"/>
      <c r="F16" s="182"/>
      <c r="G16" s="183">
        <v>90852.5</v>
      </c>
      <c r="H16" s="182"/>
      <c r="I16" s="183">
        <v>90852.5</v>
      </c>
      <c r="J16" s="174"/>
      <c r="K16" s="174"/>
    </row>
    <row r="17" spans="1:25" s="8" customFormat="1" ht="27" customHeight="1">
      <c r="A17" s="102"/>
      <c r="B17" s="85" t="s">
        <v>246</v>
      </c>
      <c r="C17" s="182"/>
      <c r="D17" s="182"/>
      <c r="E17" s="182"/>
      <c r="F17" s="182"/>
      <c r="G17" s="183">
        <v>13804</v>
      </c>
      <c r="H17" s="182"/>
      <c r="I17" s="183">
        <v>13804</v>
      </c>
      <c r="J17" s="174"/>
      <c r="K17" s="174"/>
    </row>
    <row r="18" spans="1:25" s="8" customFormat="1" ht="27" customHeight="1">
      <c r="A18" s="102"/>
      <c r="B18" s="85" t="s">
        <v>256</v>
      </c>
      <c r="C18" s="182"/>
      <c r="D18" s="182"/>
      <c r="E18" s="182"/>
      <c r="F18" s="182"/>
      <c r="G18" s="183">
        <v>8757</v>
      </c>
      <c r="H18" s="182"/>
      <c r="I18" s="183"/>
      <c r="J18" s="174"/>
      <c r="K18" s="174"/>
    </row>
    <row r="19" spans="1:25" s="24" customFormat="1" ht="27" customHeight="1" thickBot="1">
      <c r="A19" s="103"/>
      <c r="B19" s="390" t="s">
        <v>86</v>
      </c>
      <c r="C19" s="390"/>
      <c r="D19" s="390"/>
      <c r="E19" s="390"/>
      <c r="F19" s="390"/>
      <c r="G19" s="181">
        <f>SUM(G16:G18)</f>
        <v>113413.5</v>
      </c>
      <c r="H19" s="103"/>
      <c r="I19" s="90">
        <f>I15+I16+I17</f>
        <v>104656.5</v>
      </c>
      <c r="J19" s="184"/>
      <c r="K19" s="184"/>
    </row>
    <row r="20" spans="1:25" s="8" customFormat="1" ht="27" customHeight="1" thickTop="1">
      <c r="A20" s="102"/>
      <c r="B20" s="85"/>
      <c r="C20" s="85"/>
      <c r="D20" s="85"/>
      <c r="E20" s="85"/>
      <c r="F20" s="85"/>
      <c r="G20" s="85"/>
      <c r="H20" s="85"/>
      <c r="I20" s="86"/>
      <c r="J20" s="174"/>
      <c r="K20" s="174"/>
    </row>
    <row r="21" spans="1:25" ht="27" customHeight="1">
      <c r="A21" s="114"/>
      <c r="B21" s="81"/>
      <c r="C21" s="81"/>
      <c r="D21" s="81"/>
      <c r="E21" s="81"/>
      <c r="F21" s="81"/>
      <c r="G21" s="81"/>
      <c r="H21" s="81"/>
      <c r="I21" s="86"/>
      <c r="J21" s="174"/>
      <c r="K21" s="174"/>
      <c r="N21" s="77"/>
    </row>
    <row r="22" spans="1:25" ht="27" customHeight="1">
      <c r="A22" s="114"/>
      <c r="B22" s="81"/>
      <c r="C22" s="81"/>
      <c r="D22" s="81"/>
      <c r="E22" s="81"/>
      <c r="F22" s="81"/>
      <c r="G22" s="81"/>
      <c r="H22" s="81"/>
      <c r="I22" s="86"/>
      <c r="J22" s="174"/>
      <c r="K22" s="174"/>
    </row>
    <row r="23" spans="1:25" s="22" customFormat="1" ht="27" customHeight="1">
      <c r="A23" s="102"/>
      <c r="B23" s="391"/>
      <c r="C23" s="391"/>
      <c r="D23" s="391"/>
      <c r="E23" s="391"/>
      <c r="F23" s="185"/>
      <c r="G23" s="185"/>
      <c r="H23" s="185"/>
      <c r="I23" s="157"/>
      <c r="J23" s="186"/>
      <c r="K23" s="186"/>
      <c r="L23" s="25"/>
      <c r="M23" s="25"/>
      <c r="N23" s="25">
        <f>151.5+1349+1349+1349+1349+1374+1374-8094</f>
        <v>201.5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27" customHeight="1">
      <c r="A24" s="85"/>
      <c r="B24" s="392"/>
      <c r="C24" s="392"/>
      <c r="D24" s="389"/>
      <c r="E24" s="389"/>
      <c r="F24" s="187"/>
      <c r="G24" s="188"/>
      <c r="H24" s="188"/>
      <c r="I24" s="98"/>
      <c r="J24" s="174"/>
      <c r="K24" s="189"/>
    </row>
    <row r="25" spans="1:25" s="4" customFormat="1" ht="27" customHeight="1">
      <c r="A25" s="81"/>
      <c r="B25" s="391"/>
      <c r="C25" s="391"/>
      <c r="D25" s="391"/>
      <c r="E25" s="391"/>
      <c r="F25" s="190"/>
      <c r="G25" s="190"/>
      <c r="H25" s="190"/>
      <c r="I25" s="84"/>
      <c r="J25" s="184"/>
      <c r="K25" s="184"/>
      <c r="L25" s="24"/>
      <c r="M25" s="24"/>
      <c r="N25" s="30">
        <f>N21+N22+N23</f>
        <v>201.5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7" customHeight="1">
      <c r="A26" s="85"/>
      <c r="B26" s="391"/>
      <c r="C26" s="391"/>
      <c r="D26" s="391"/>
      <c r="E26" s="391"/>
      <c r="F26" s="185"/>
      <c r="G26" s="185"/>
      <c r="H26" s="185"/>
      <c r="I26" s="157"/>
      <c r="J26" s="174"/>
      <c r="K26" s="174"/>
    </row>
    <row r="27" spans="1:25" ht="27" customHeight="1">
      <c r="A27" s="85"/>
      <c r="B27" s="394"/>
      <c r="C27" s="394"/>
      <c r="D27" s="389"/>
      <c r="E27" s="389"/>
      <c r="F27" s="188"/>
      <c r="G27" s="188"/>
      <c r="H27" s="188"/>
      <c r="I27" s="98"/>
      <c r="J27" s="174"/>
      <c r="K27" s="174"/>
    </row>
    <row r="28" spans="1:25" ht="27" customHeight="1">
      <c r="A28" s="85"/>
      <c r="B28" s="191"/>
      <c r="C28" s="191"/>
      <c r="D28" s="389"/>
      <c r="E28" s="389"/>
      <c r="F28" s="188"/>
      <c r="G28" s="188"/>
      <c r="H28" s="188"/>
      <c r="I28" s="98"/>
      <c r="J28" s="174"/>
      <c r="K28" s="174"/>
    </row>
    <row r="29" spans="1:25" ht="27" customHeight="1">
      <c r="A29" s="85"/>
      <c r="B29" s="391"/>
      <c r="C29" s="391"/>
      <c r="D29" s="391"/>
      <c r="E29" s="391"/>
      <c r="F29" s="190"/>
      <c r="G29" s="190"/>
      <c r="H29" s="190"/>
      <c r="I29" s="84"/>
      <c r="J29" s="174"/>
      <c r="K29" s="174"/>
    </row>
    <row r="30" spans="1:25" ht="27" customHeight="1">
      <c r="A30" s="85"/>
      <c r="B30" s="391"/>
      <c r="C30" s="391"/>
      <c r="D30" s="391"/>
      <c r="E30" s="391"/>
      <c r="F30" s="185"/>
      <c r="G30" s="185"/>
      <c r="H30" s="185"/>
      <c r="I30" s="157"/>
      <c r="J30" s="174"/>
      <c r="K30" s="174"/>
    </row>
    <row r="31" spans="1:25" ht="27" customHeight="1">
      <c r="A31" s="85"/>
      <c r="B31" s="395"/>
      <c r="C31" s="395"/>
      <c r="D31" s="389"/>
      <c r="E31" s="389"/>
      <c r="F31" s="188"/>
      <c r="G31" s="188"/>
      <c r="H31" s="188"/>
      <c r="I31" s="98"/>
      <c r="J31" s="174"/>
      <c r="K31" s="174"/>
    </row>
    <row r="32" spans="1:25" ht="27" customHeight="1">
      <c r="A32" s="85"/>
      <c r="B32" s="191"/>
      <c r="C32" s="191"/>
      <c r="D32" s="389"/>
      <c r="E32" s="389"/>
      <c r="F32" s="188"/>
      <c r="G32" s="188"/>
      <c r="H32" s="188"/>
      <c r="I32" s="98"/>
      <c r="J32" s="174"/>
      <c r="K32" s="174"/>
    </row>
    <row r="33" spans="2:25" ht="27" customHeight="1">
      <c r="B33" s="393"/>
      <c r="C33" s="393"/>
      <c r="D33" s="393"/>
      <c r="E33" s="393"/>
      <c r="F33" s="51"/>
      <c r="G33" s="51"/>
      <c r="H33" s="51"/>
      <c r="I33" s="27"/>
    </row>
    <row r="34" spans="2:25" s="4" customFormat="1" ht="27" customHeight="1">
      <c r="B34" s="393"/>
      <c r="C34" s="393"/>
      <c r="D34" s="393"/>
      <c r="E34" s="393"/>
      <c r="F34" s="53"/>
      <c r="G34" s="53"/>
      <c r="H34" s="53"/>
      <c r="I34" s="27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2:25" ht="27" customHeight="1">
      <c r="B35" s="8"/>
      <c r="C35" s="8"/>
      <c r="D35" s="8"/>
      <c r="E35" s="8"/>
      <c r="F35" s="8"/>
      <c r="G35" s="8"/>
      <c r="H35" s="8"/>
      <c r="I35" s="31"/>
    </row>
    <row r="36" spans="2:25" ht="27" customHeight="1">
      <c r="B36" s="8"/>
      <c r="C36" s="8"/>
      <c r="D36" s="8"/>
      <c r="E36" s="8"/>
      <c r="F36" s="8"/>
      <c r="G36" s="8"/>
      <c r="H36" s="8"/>
      <c r="I36" s="31"/>
    </row>
    <row r="37" spans="2:25" ht="27" customHeight="1">
      <c r="B37" s="8"/>
      <c r="C37" s="8"/>
      <c r="D37" s="8"/>
      <c r="E37" s="8"/>
      <c r="F37" s="8"/>
      <c r="G37" s="8"/>
      <c r="H37" s="8"/>
      <c r="I37" s="31"/>
    </row>
    <row r="38" spans="2:25" ht="27" customHeight="1">
      <c r="B38" s="8"/>
      <c r="C38" s="8"/>
      <c r="D38" s="8"/>
      <c r="E38" s="8"/>
      <c r="F38" s="8"/>
      <c r="G38" s="8"/>
      <c r="H38" s="8"/>
      <c r="I38" s="31"/>
    </row>
  </sheetData>
  <mergeCells count="23">
    <mergeCell ref="A1:I1"/>
    <mergeCell ref="A2:I2"/>
    <mergeCell ref="A3:I3"/>
    <mergeCell ref="C12:F12"/>
    <mergeCell ref="B34:E34"/>
    <mergeCell ref="D27:E27"/>
    <mergeCell ref="B29:E29"/>
    <mergeCell ref="B30:C30"/>
    <mergeCell ref="D30:E30"/>
    <mergeCell ref="B33:E33"/>
    <mergeCell ref="D23:E23"/>
    <mergeCell ref="B27:C27"/>
    <mergeCell ref="B31:C31"/>
    <mergeCell ref="B26:C26"/>
    <mergeCell ref="D26:E26"/>
    <mergeCell ref="B25:E25"/>
    <mergeCell ref="D28:E28"/>
    <mergeCell ref="D32:E32"/>
    <mergeCell ref="B19:F19"/>
    <mergeCell ref="B23:C23"/>
    <mergeCell ref="B24:C24"/>
    <mergeCell ref="D24:E24"/>
    <mergeCell ref="D31:E31"/>
  </mergeCells>
  <pageMargins left="0.6692913385826772" right="0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X46"/>
  <sheetViews>
    <sheetView topLeftCell="A19" workbookViewId="0">
      <selection activeCell="K8" sqref="K8"/>
    </sheetView>
  </sheetViews>
  <sheetFormatPr defaultColWidth="9.140625" defaultRowHeight="26.45" customHeight="1"/>
  <cols>
    <col min="1" max="1" width="7.42578125" style="3" customWidth="1"/>
    <col min="2" max="2" width="16" style="3" customWidth="1"/>
    <col min="3" max="3" width="11.42578125" style="3" customWidth="1"/>
    <col min="4" max="4" width="12.42578125" style="3" customWidth="1"/>
    <col min="5" max="5" width="11.7109375" style="3" customWidth="1"/>
    <col min="6" max="6" width="13.140625" style="3" customWidth="1"/>
    <col min="7" max="7" width="13.7109375" style="3" customWidth="1"/>
    <col min="8" max="8" width="12.42578125" style="5" customWidth="1"/>
    <col min="9" max="9" width="9.140625" style="8"/>
    <col min="10" max="10" width="18.140625" style="8" customWidth="1"/>
    <col min="11" max="12" width="9.140625" style="8"/>
    <col min="13" max="13" width="19.140625" style="8" customWidth="1"/>
    <col min="14" max="24" width="9.140625" style="8"/>
    <col min="25" max="16384" width="9.140625" style="3"/>
  </cols>
  <sheetData>
    <row r="1" spans="1:24" ht="26.45" customHeight="1">
      <c r="A1" s="371" t="s">
        <v>78</v>
      </c>
      <c r="B1" s="371"/>
      <c r="C1" s="371"/>
      <c r="D1" s="371"/>
      <c r="E1" s="371"/>
      <c r="F1" s="371"/>
      <c r="G1" s="371"/>
      <c r="H1" s="371"/>
    </row>
    <row r="2" spans="1:24" ht="26.45" customHeight="1">
      <c r="A2" s="371" t="s">
        <v>21</v>
      </c>
      <c r="B2" s="371"/>
      <c r="C2" s="371"/>
      <c r="D2" s="371"/>
      <c r="E2" s="371"/>
      <c r="F2" s="371"/>
      <c r="G2" s="371"/>
      <c r="H2" s="371"/>
    </row>
    <row r="3" spans="1:24" ht="26.45" customHeight="1">
      <c r="A3" s="371" t="s">
        <v>253</v>
      </c>
      <c r="B3" s="371"/>
      <c r="C3" s="371"/>
      <c r="D3" s="371"/>
      <c r="E3" s="371"/>
      <c r="F3" s="371"/>
      <c r="G3" s="371"/>
      <c r="H3" s="371"/>
    </row>
    <row r="4" spans="1:24" ht="18.600000000000001" customHeight="1">
      <c r="A4" s="85"/>
      <c r="B4" s="81"/>
      <c r="C4" s="81"/>
      <c r="D4" s="81"/>
      <c r="E4" s="81"/>
      <c r="F4" s="81"/>
      <c r="G4" s="81"/>
      <c r="H4" s="86"/>
    </row>
    <row r="5" spans="1:24" ht="26.45" customHeight="1">
      <c r="A5" s="114" t="s">
        <v>204</v>
      </c>
      <c r="B5" s="81"/>
      <c r="C5" s="81"/>
      <c r="D5" s="81"/>
      <c r="E5" s="81"/>
      <c r="F5" s="81"/>
      <c r="G5" s="102"/>
      <c r="H5" s="176"/>
      <c r="J5" s="48"/>
      <c r="M5" s="9"/>
    </row>
    <row r="6" spans="1:24" ht="26.45" customHeight="1">
      <c r="A6" s="396" t="s">
        <v>151</v>
      </c>
      <c r="B6" s="396"/>
      <c r="C6" s="397">
        <v>2562</v>
      </c>
      <c r="D6" s="397"/>
      <c r="E6" s="397"/>
      <c r="F6" s="397">
        <v>2561</v>
      </c>
      <c r="G6" s="397"/>
      <c r="H6" s="397"/>
      <c r="J6" s="48"/>
      <c r="M6" s="9"/>
    </row>
    <row r="7" spans="1:24" ht="26.45" customHeight="1">
      <c r="A7" s="396"/>
      <c r="B7" s="396"/>
      <c r="C7" s="192" t="s">
        <v>152</v>
      </c>
      <c r="D7" s="192" t="s">
        <v>153</v>
      </c>
      <c r="E7" s="192" t="s">
        <v>58</v>
      </c>
      <c r="F7" s="192" t="s">
        <v>152</v>
      </c>
      <c r="G7" s="192" t="s">
        <v>153</v>
      </c>
      <c r="H7" s="192" t="s">
        <v>58</v>
      </c>
      <c r="J7" s="48"/>
      <c r="M7" s="9"/>
    </row>
    <row r="8" spans="1:24" ht="26.45" customHeight="1">
      <c r="A8" s="193" t="s">
        <v>87</v>
      </c>
      <c r="B8" s="193"/>
      <c r="C8" s="194">
        <v>2560</v>
      </c>
      <c r="D8" s="195">
        <v>1</v>
      </c>
      <c r="E8" s="196">
        <v>3900</v>
      </c>
      <c r="F8" s="194">
        <v>2560</v>
      </c>
      <c r="G8" s="195">
        <v>2</v>
      </c>
      <c r="H8" s="196">
        <v>5700</v>
      </c>
    </row>
    <row r="9" spans="1:24" ht="26.45" customHeight="1">
      <c r="A9" s="197"/>
      <c r="B9" s="198"/>
      <c r="C9" s="207">
        <v>2561</v>
      </c>
      <c r="D9" s="208">
        <v>8</v>
      </c>
      <c r="E9" s="209">
        <v>29275</v>
      </c>
      <c r="F9" s="207">
        <v>2561</v>
      </c>
      <c r="G9" s="208">
        <v>17</v>
      </c>
      <c r="H9" s="209">
        <v>40775</v>
      </c>
    </row>
    <row r="10" spans="1:24" ht="26.45" customHeight="1">
      <c r="A10" s="197"/>
      <c r="B10" s="198"/>
      <c r="C10" s="199">
        <v>2562</v>
      </c>
      <c r="D10" s="200">
        <v>9</v>
      </c>
      <c r="E10" s="201">
        <v>29950</v>
      </c>
      <c r="F10" s="200"/>
      <c r="G10" s="202"/>
      <c r="H10" s="201"/>
    </row>
    <row r="11" spans="1:24" s="4" customFormat="1" ht="26.45" customHeight="1">
      <c r="A11" s="398" t="s">
        <v>86</v>
      </c>
      <c r="B11" s="399"/>
      <c r="C11" s="400"/>
      <c r="D11" s="203">
        <f>SUM(D8:D10)</f>
        <v>18</v>
      </c>
      <c r="E11" s="204">
        <f>SUM(E8:E10)</f>
        <v>63125</v>
      </c>
      <c r="F11" s="205"/>
      <c r="G11" s="192">
        <f>SUM(G8:G10)</f>
        <v>19</v>
      </c>
      <c r="H11" s="206">
        <f>SUM(H8:H10)</f>
        <v>46475</v>
      </c>
      <c r="I11" s="24"/>
      <c r="J11" s="78"/>
      <c r="K11" s="24"/>
      <c r="L11" s="24"/>
      <c r="M11" s="76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8" customFormat="1" ht="26.45" customHeight="1">
      <c r="A12" s="193" t="s">
        <v>145</v>
      </c>
      <c r="B12" s="193"/>
      <c r="C12" s="195">
        <v>2559</v>
      </c>
      <c r="D12" s="195">
        <v>74</v>
      </c>
      <c r="E12" s="196">
        <v>2880</v>
      </c>
      <c r="F12" s="195">
        <v>2559</v>
      </c>
      <c r="G12" s="195">
        <v>81</v>
      </c>
      <c r="H12" s="196">
        <v>2963</v>
      </c>
    </row>
    <row r="13" spans="1:24" s="8" customFormat="1" ht="26.45" customHeight="1">
      <c r="A13" s="197"/>
      <c r="B13" s="198"/>
      <c r="C13" s="207">
        <v>2560</v>
      </c>
      <c r="D13" s="208">
        <v>80</v>
      </c>
      <c r="E13" s="209">
        <v>3013</v>
      </c>
      <c r="F13" s="207">
        <v>2560</v>
      </c>
      <c r="G13" s="208">
        <v>79</v>
      </c>
      <c r="H13" s="209">
        <v>3072</v>
      </c>
    </row>
    <row r="14" spans="1:24" s="8" customFormat="1" ht="26.45" customHeight="1">
      <c r="A14" s="197"/>
      <c r="B14" s="198"/>
      <c r="C14" s="207">
        <v>2561</v>
      </c>
      <c r="D14" s="208">
        <v>92</v>
      </c>
      <c r="E14" s="209">
        <v>3193</v>
      </c>
      <c r="F14" s="207">
        <v>2561</v>
      </c>
      <c r="G14" s="208">
        <v>121</v>
      </c>
      <c r="H14" s="209">
        <v>3544</v>
      </c>
      <c r="K14" s="218"/>
      <c r="L14" s="203">
        <f>SUM(L11:L12)</f>
        <v>0</v>
      </c>
      <c r="M14" s="204">
        <f>SUM(M11:M12)</f>
        <v>0</v>
      </c>
    </row>
    <row r="15" spans="1:24" s="8" customFormat="1" ht="26.45" customHeight="1">
      <c r="A15" s="210"/>
      <c r="B15" s="211"/>
      <c r="C15" s="199">
        <v>2562</v>
      </c>
      <c r="D15" s="200">
        <v>103</v>
      </c>
      <c r="E15" s="201">
        <v>3332</v>
      </c>
      <c r="F15" s="199"/>
      <c r="G15" s="200"/>
      <c r="H15" s="201"/>
    </row>
    <row r="16" spans="1:24" s="24" customFormat="1" ht="26.45" customHeight="1">
      <c r="A16" s="398" t="s">
        <v>86</v>
      </c>
      <c r="B16" s="399"/>
      <c r="C16" s="400"/>
      <c r="D16" s="203">
        <f>SUM(D12:D15)</f>
        <v>349</v>
      </c>
      <c r="E16" s="204">
        <f>SUM(E12:E15)</f>
        <v>12418</v>
      </c>
      <c r="F16" s="205"/>
      <c r="G16" s="192">
        <f>SUM(G12:G15)</f>
        <v>281</v>
      </c>
      <c r="H16" s="206">
        <f>SUM(H12:H15)</f>
        <v>9579</v>
      </c>
    </row>
    <row r="17" spans="1:24" s="8" customFormat="1" ht="26.45" customHeight="1">
      <c r="A17" s="193" t="s">
        <v>146</v>
      </c>
      <c r="B17" s="193"/>
      <c r="C17" s="195">
        <v>2559</v>
      </c>
      <c r="D17" s="195" t="s">
        <v>143</v>
      </c>
      <c r="E17" s="196" t="s">
        <v>143</v>
      </c>
      <c r="F17" s="195">
        <v>2559</v>
      </c>
      <c r="G17" s="195">
        <v>1</v>
      </c>
      <c r="H17" s="196">
        <v>220</v>
      </c>
    </row>
    <row r="18" spans="1:24" s="8" customFormat="1" ht="26.45" customHeight="1">
      <c r="A18" s="197"/>
      <c r="B18" s="198"/>
      <c r="C18" s="207">
        <v>2560</v>
      </c>
      <c r="D18" s="208" t="s">
        <v>143</v>
      </c>
      <c r="E18" s="209" t="s">
        <v>143</v>
      </c>
      <c r="F18" s="207">
        <v>2560</v>
      </c>
      <c r="G18" s="208">
        <v>1</v>
      </c>
      <c r="H18" s="209">
        <v>600</v>
      </c>
    </row>
    <row r="19" spans="1:24" s="8" customFormat="1" ht="26.45" customHeight="1">
      <c r="A19" s="197"/>
      <c r="B19" s="198"/>
      <c r="C19" s="207">
        <v>2561</v>
      </c>
      <c r="D19" s="208">
        <v>6</v>
      </c>
      <c r="E19" s="209">
        <v>13176</v>
      </c>
      <c r="F19" s="207">
        <v>2561</v>
      </c>
      <c r="G19" s="208">
        <v>17</v>
      </c>
      <c r="H19" s="209">
        <v>19226</v>
      </c>
    </row>
    <row r="20" spans="1:24" s="8" customFormat="1" ht="26.45" customHeight="1">
      <c r="A20" s="210"/>
      <c r="B20" s="211"/>
      <c r="C20" s="199">
        <v>2562</v>
      </c>
      <c r="D20" s="200">
        <v>16</v>
      </c>
      <c r="E20" s="201">
        <v>7698</v>
      </c>
      <c r="F20" s="199"/>
      <c r="G20" s="200"/>
      <c r="H20" s="201"/>
    </row>
    <row r="21" spans="1:24" s="24" customFormat="1" ht="26.45" customHeight="1">
      <c r="A21" s="398" t="s">
        <v>86</v>
      </c>
      <c r="B21" s="399"/>
      <c r="C21" s="400"/>
      <c r="D21" s="203">
        <f>SUM(D17:D20)</f>
        <v>22</v>
      </c>
      <c r="E21" s="204">
        <f>SUM(E17:E20)</f>
        <v>20874</v>
      </c>
      <c r="F21" s="205"/>
      <c r="G21" s="192">
        <f>SUM(G17:G20)</f>
        <v>19</v>
      </c>
      <c r="H21" s="206">
        <f>SUM(H17:H20)</f>
        <v>20046</v>
      </c>
    </row>
    <row r="22" spans="1:24" s="24" customFormat="1" ht="26.45" customHeight="1">
      <c r="A22" s="398" t="s">
        <v>88</v>
      </c>
      <c r="B22" s="399"/>
      <c r="C22" s="400"/>
      <c r="D22" s="203">
        <f>D11+D16+D21</f>
        <v>389</v>
      </c>
      <c r="E22" s="204">
        <f>E11+E16+E21</f>
        <v>96417</v>
      </c>
      <c r="F22" s="205"/>
      <c r="G22" s="192">
        <v>185</v>
      </c>
      <c r="H22" s="206">
        <f>H11+H16+H21</f>
        <v>76100</v>
      </c>
    </row>
    <row r="23" spans="1:24" s="24" customFormat="1" ht="26.45" customHeight="1">
      <c r="A23" s="186"/>
      <c r="B23" s="186"/>
      <c r="C23" s="186"/>
      <c r="D23" s="212"/>
      <c r="E23" s="213"/>
      <c r="F23" s="214"/>
      <c r="G23" s="212"/>
      <c r="H23" s="84"/>
    </row>
    <row r="24" spans="1:24" s="8" customFormat="1" ht="26.45" customHeight="1">
      <c r="A24" s="114" t="s">
        <v>205</v>
      </c>
      <c r="B24" s="174"/>
      <c r="C24" s="174"/>
      <c r="D24" s="174"/>
      <c r="E24" s="174"/>
      <c r="F24" s="212">
        <v>2562</v>
      </c>
      <c r="G24" s="186"/>
      <c r="H24" s="212">
        <v>2561</v>
      </c>
    </row>
    <row r="25" spans="1:24" s="8" customFormat="1" ht="26.45" customHeight="1">
      <c r="A25" s="102"/>
      <c r="B25" s="174" t="s">
        <v>173</v>
      </c>
      <c r="C25" s="174"/>
      <c r="D25" s="174"/>
      <c r="E25" s="174"/>
      <c r="F25" s="98">
        <v>6370</v>
      </c>
      <c r="G25" s="184"/>
      <c r="H25" s="98">
        <v>18510</v>
      </c>
    </row>
    <row r="26" spans="1:24" s="8" customFormat="1" ht="26.45" customHeight="1" thickBot="1">
      <c r="A26" s="102"/>
      <c r="B26" s="184" t="s">
        <v>86</v>
      </c>
      <c r="C26" s="174"/>
      <c r="D26" s="174"/>
      <c r="E26" s="174"/>
      <c r="F26" s="89">
        <f>SUM(F25:F25)</f>
        <v>6370</v>
      </c>
      <c r="G26" s="184"/>
      <c r="H26" s="89">
        <f>SUM(H25:H25)</f>
        <v>18510</v>
      </c>
    </row>
    <row r="27" spans="1:24" s="8" customFormat="1" ht="26.45" customHeight="1" thickTop="1">
      <c r="A27" s="102"/>
      <c r="B27" s="184"/>
      <c r="C27" s="174"/>
      <c r="D27" s="174"/>
      <c r="E27" s="174"/>
      <c r="F27" s="91"/>
      <c r="G27" s="184"/>
      <c r="H27" s="212"/>
    </row>
    <row r="28" spans="1:24" ht="26.45" customHeight="1">
      <c r="A28" s="114" t="s">
        <v>206</v>
      </c>
      <c r="B28" s="184"/>
      <c r="C28" s="184"/>
      <c r="D28" s="184"/>
      <c r="E28" s="184"/>
      <c r="F28" s="212">
        <v>2562</v>
      </c>
      <c r="G28" s="212"/>
      <c r="H28" s="212">
        <v>2561</v>
      </c>
    </row>
    <row r="29" spans="1:24" ht="26.45" customHeight="1">
      <c r="A29" s="114"/>
      <c r="B29" s="174" t="s">
        <v>154</v>
      </c>
      <c r="C29" s="184"/>
      <c r="D29" s="184"/>
      <c r="E29" s="184"/>
      <c r="F29" s="219" t="s">
        <v>143</v>
      </c>
      <c r="G29" s="184"/>
      <c r="H29" s="212">
        <v>1000</v>
      </c>
    </row>
    <row r="30" spans="1:24" ht="26.45" customHeight="1" thickBot="1">
      <c r="A30" s="114"/>
      <c r="B30" s="401" t="s">
        <v>86</v>
      </c>
      <c r="C30" s="401"/>
      <c r="D30" s="401"/>
      <c r="E30" s="401"/>
      <c r="F30" s="220" t="s">
        <v>143</v>
      </c>
      <c r="G30" s="184"/>
      <c r="H30" s="215">
        <f>SUM(H29)</f>
        <v>1000</v>
      </c>
    </row>
    <row r="31" spans="1:24" s="22" customFormat="1" ht="26.45" customHeight="1" thickTop="1">
      <c r="A31" s="102"/>
      <c r="B31" s="212"/>
      <c r="C31" s="212"/>
      <c r="D31" s="391"/>
      <c r="E31" s="391"/>
      <c r="F31" s="185"/>
      <c r="G31" s="185"/>
      <c r="H31" s="157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26.45" customHeight="1">
      <c r="A32" s="114"/>
      <c r="B32" s="184"/>
      <c r="C32" s="184"/>
      <c r="D32" s="389"/>
      <c r="E32" s="389"/>
      <c r="F32" s="186"/>
      <c r="G32" s="186"/>
      <c r="H32" s="186"/>
    </row>
    <row r="33" spans="1:24" s="4" customFormat="1" ht="26.45" customHeight="1">
      <c r="A33" s="114"/>
      <c r="B33" s="216"/>
      <c r="C33" s="214"/>
      <c r="D33" s="214"/>
      <c r="E33" s="214"/>
      <c r="F33" s="190"/>
      <c r="G33" s="190"/>
      <c r="H33" s="190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ht="26.45" customHeight="1">
      <c r="A34" s="85"/>
      <c r="B34" s="214"/>
      <c r="C34" s="214"/>
      <c r="D34" s="391"/>
      <c r="E34" s="391"/>
      <c r="F34" s="185"/>
      <c r="G34" s="185"/>
      <c r="H34" s="185"/>
    </row>
    <row r="35" spans="1:24" ht="26.45" customHeight="1">
      <c r="A35" s="85"/>
      <c r="B35" s="184"/>
      <c r="C35" s="217"/>
      <c r="D35" s="389"/>
      <c r="E35" s="389"/>
      <c r="F35" s="188"/>
      <c r="G35" s="188"/>
      <c r="H35" s="188"/>
    </row>
    <row r="36" spans="1:24" ht="26.45" customHeight="1">
      <c r="A36" s="85"/>
      <c r="B36" s="191"/>
      <c r="C36" s="191"/>
      <c r="D36" s="389"/>
      <c r="E36" s="389"/>
      <c r="F36" s="188"/>
      <c r="G36" s="188"/>
      <c r="H36" s="98"/>
    </row>
    <row r="37" spans="1:24" ht="26.45" customHeight="1">
      <c r="A37" s="85"/>
      <c r="B37" s="212"/>
      <c r="C37" s="212"/>
      <c r="D37" s="212"/>
      <c r="E37" s="212"/>
      <c r="F37" s="190"/>
      <c r="G37" s="190"/>
      <c r="H37" s="84"/>
    </row>
    <row r="38" spans="1:24" ht="26.45" customHeight="1">
      <c r="A38" s="85"/>
      <c r="B38" s="212"/>
      <c r="C38" s="212"/>
      <c r="D38" s="391"/>
      <c r="E38" s="391"/>
      <c r="F38" s="185"/>
      <c r="G38" s="185"/>
      <c r="H38" s="157"/>
    </row>
    <row r="39" spans="1:24" ht="26.45" customHeight="1">
      <c r="A39" s="85"/>
      <c r="B39" s="191"/>
      <c r="C39" s="191"/>
      <c r="D39" s="389"/>
      <c r="E39" s="389"/>
      <c r="F39" s="188"/>
      <c r="G39" s="188"/>
      <c r="H39" s="98"/>
    </row>
    <row r="40" spans="1:24" ht="26.45" customHeight="1">
      <c r="A40" s="85"/>
      <c r="B40" s="191"/>
      <c r="C40" s="191"/>
      <c r="D40" s="389"/>
      <c r="E40" s="389"/>
      <c r="F40" s="188"/>
      <c r="G40" s="188"/>
      <c r="H40" s="98"/>
    </row>
    <row r="41" spans="1:24" ht="26.45" customHeight="1">
      <c r="B41" s="53"/>
      <c r="C41" s="53"/>
      <c r="D41" s="53"/>
      <c r="E41" s="53"/>
      <c r="F41" s="51"/>
      <c r="G41" s="51"/>
      <c r="H41" s="27"/>
    </row>
    <row r="42" spans="1:24" s="4" customFormat="1" ht="26.45" customHeight="1">
      <c r="B42" s="53"/>
      <c r="C42" s="53"/>
      <c r="D42" s="53"/>
      <c r="E42" s="53"/>
      <c r="F42" s="53"/>
      <c r="G42" s="53"/>
      <c r="H42" s="27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ht="26.45" customHeight="1">
      <c r="B43" s="8"/>
      <c r="C43" s="8"/>
      <c r="D43" s="8"/>
      <c r="E43" s="8"/>
      <c r="F43" s="8"/>
      <c r="G43" s="8"/>
      <c r="H43" s="31"/>
    </row>
    <row r="44" spans="1:24" ht="26.45" customHeight="1">
      <c r="B44" s="8"/>
      <c r="C44" s="8"/>
      <c r="D44" s="8"/>
      <c r="E44" s="8"/>
      <c r="F44" s="8"/>
      <c r="G44" s="8"/>
      <c r="H44" s="31"/>
    </row>
    <row r="45" spans="1:24" ht="26.45" customHeight="1">
      <c r="B45" s="8"/>
      <c r="C45" s="8"/>
      <c r="D45" s="8"/>
      <c r="E45" s="8"/>
      <c r="F45" s="8"/>
      <c r="G45" s="8"/>
      <c r="H45" s="31"/>
    </row>
    <row r="46" spans="1:24" ht="26.45" customHeight="1">
      <c r="B46" s="8"/>
      <c r="C46" s="8"/>
      <c r="D46" s="8"/>
      <c r="E46" s="8"/>
      <c r="F46" s="8"/>
      <c r="G46" s="8"/>
      <c r="H46" s="31"/>
    </row>
  </sheetData>
  <mergeCells count="19">
    <mergeCell ref="A1:H1"/>
    <mergeCell ref="A2:H2"/>
    <mergeCell ref="A3:H3"/>
    <mergeCell ref="D31:E31"/>
    <mergeCell ref="F6:H6"/>
    <mergeCell ref="A22:C22"/>
    <mergeCell ref="A16:C16"/>
    <mergeCell ref="A21:C21"/>
    <mergeCell ref="B30:E30"/>
    <mergeCell ref="D40:E40"/>
    <mergeCell ref="A6:B7"/>
    <mergeCell ref="C6:E6"/>
    <mergeCell ref="D36:E36"/>
    <mergeCell ref="D38:E38"/>
    <mergeCell ref="D39:E39"/>
    <mergeCell ref="D32:E32"/>
    <mergeCell ref="D34:E34"/>
    <mergeCell ref="D35:E35"/>
    <mergeCell ref="A11:C11"/>
  </mergeCells>
  <pageMargins left="0.86614173228346458" right="0.15748031496062992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X85"/>
  <sheetViews>
    <sheetView tabSelected="1" topLeftCell="A53" workbookViewId="0">
      <selection activeCell="J65" sqref="J65"/>
    </sheetView>
  </sheetViews>
  <sheetFormatPr defaultColWidth="9.140625" defaultRowHeight="26.45" customHeight="1"/>
  <cols>
    <col min="1" max="1" width="12.140625" style="3" customWidth="1"/>
    <col min="2" max="2" width="12.28515625" style="3" customWidth="1"/>
    <col min="3" max="3" width="15.42578125" style="3" customWidth="1"/>
    <col min="4" max="4" width="11.85546875" style="3" customWidth="1"/>
    <col min="5" max="5" width="14" style="3" customWidth="1"/>
    <col min="6" max="6" width="15" style="3" customWidth="1"/>
    <col min="7" max="7" width="14.85546875" style="3" customWidth="1"/>
    <col min="8" max="8" width="12.7109375" style="5" customWidth="1"/>
    <col min="9" max="9" width="9.140625" style="8"/>
    <col min="10" max="10" width="18.140625" style="8" customWidth="1"/>
    <col min="11" max="12" width="9.140625" style="8"/>
    <col min="13" max="13" width="19.140625" style="8" customWidth="1"/>
    <col min="14" max="24" width="9.140625" style="8"/>
    <col min="25" max="16384" width="9.140625" style="3"/>
  </cols>
  <sheetData>
    <row r="1" spans="1:13" ht="26.45" customHeight="1">
      <c r="A1" s="371" t="s">
        <v>78</v>
      </c>
      <c r="B1" s="371"/>
      <c r="C1" s="371"/>
      <c r="D1" s="371"/>
      <c r="E1" s="371"/>
      <c r="F1" s="371"/>
      <c r="G1" s="371"/>
      <c r="H1" s="54"/>
    </row>
    <row r="2" spans="1:13" ht="26.45" customHeight="1">
      <c r="A2" s="371" t="s">
        <v>21</v>
      </c>
      <c r="B2" s="371"/>
      <c r="C2" s="371"/>
      <c r="D2" s="371"/>
      <c r="E2" s="371"/>
      <c r="F2" s="371"/>
      <c r="G2" s="371"/>
      <c r="H2" s="54"/>
    </row>
    <row r="3" spans="1:13" ht="26.45" customHeight="1">
      <c r="A3" s="371" t="s">
        <v>253</v>
      </c>
      <c r="B3" s="371"/>
      <c r="C3" s="371"/>
      <c r="D3" s="371"/>
      <c r="E3" s="371"/>
      <c r="F3" s="371"/>
      <c r="G3" s="371"/>
      <c r="H3" s="54"/>
    </row>
    <row r="4" spans="1:13" ht="16.899999999999999" customHeight="1">
      <c r="A4" s="85"/>
      <c r="B4" s="81"/>
      <c r="C4" s="81"/>
      <c r="D4" s="81"/>
      <c r="E4" s="81"/>
      <c r="F4" s="81"/>
      <c r="G4" s="81"/>
    </row>
    <row r="5" spans="1:13" ht="26.45" customHeight="1">
      <c r="A5" s="114" t="s">
        <v>240</v>
      </c>
      <c r="B5" s="81"/>
      <c r="C5" s="81"/>
      <c r="D5" s="81"/>
      <c r="E5" s="81"/>
      <c r="F5" s="81"/>
      <c r="G5" s="102"/>
      <c r="H5" s="29"/>
      <c r="J5" s="48"/>
      <c r="M5" s="9"/>
    </row>
    <row r="6" spans="1:13" ht="26.45" customHeight="1">
      <c r="A6" s="221" t="s">
        <v>257</v>
      </c>
      <c r="B6" s="221"/>
      <c r="C6" s="214"/>
      <c r="D6" s="214"/>
      <c r="E6" s="214"/>
      <c r="F6" s="214"/>
      <c r="G6" s="214"/>
      <c r="H6" s="56"/>
      <c r="J6" s="48"/>
      <c r="M6" s="9"/>
    </row>
    <row r="7" spans="1:13" ht="26.45" customHeight="1">
      <c r="A7" s="222" t="s">
        <v>128</v>
      </c>
      <c r="B7" s="222" t="s">
        <v>129</v>
      </c>
      <c r="C7" s="192" t="s">
        <v>130</v>
      </c>
      <c r="D7" s="192" t="s">
        <v>131</v>
      </c>
      <c r="E7" s="192" t="s">
        <v>132</v>
      </c>
      <c r="F7" s="192" t="s">
        <v>133</v>
      </c>
      <c r="G7" s="192" t="s">
        <v>58</v>
      </c>
      <c r="H7" s="25"/>
      <c r="J7" s="48"/>
      <c r="M7" s="9"/>
    </row>
    <row r="8" spans="1:13" ht="26.45" customHeight="1">
      <c r="A8" s="232" t="s">
        <v>134</v>
      </c>
      <c r="B8" s="233" t="s">
        <v>141</v>
      </c>
      <c r="C8" s="232" t="s">
        <v>174</v>
      </c>
      <c r="D8" s="233" t="s">
        <v>135</v>
      </c>
      <c r="E8" s="232" t="s">
        <v>260</v>
      </c>
      <c r="F8" s="233" t="s">
        <v>262</v>
      </c>
      <c r="G8" s="234">
        <v>237000</v>
      </c>
      <c r="H8" s="31"/>
    </row>
    <row r="9" spans="1:13" ht="26.45" customHeight="1">
      <c r="A9" s="235"/>
      <c r="B9" s="233"/>
      <c r="C9" s="236" t="s">
        <v>258</v>
      </c>
      <c r="D9" s="233"/>
      <c r="E9" s="236" t="s">
        <v>261</v>
      </c>
      <c r="F9" s="233" t="s">
        <v>263</v>
      </c>
      <c r="G9" s="237"/>
      <c r="H9" s="31"/>
    </row>
    <row r="10" spans="1:13" ht="26.45" customHeight="1">
      <c r="A10" s="238"/>
      <c r="B10" s="239"/>
      <c r="C10" s="240" t="s">
        <v>259</v>
      </c>
      <c r="D10" s="239"/>
      <c r="E10" s="240"/>
      <c r="F10" s="239"/>
      <c r="G10" s="241"/>
      <c r="H10" s="31"/>
    </row>
    <row r="11" spans="1:13" ht="26.45" customHeight="1">
      <c r="A11" s="235" t="s">
        <v>134</v>
      </c>
      <c r="B11" s="233" t="s">
        <v>141</v>
      </c>
      <c r="C11" s="232" t="s">
        <v>174</v>
      </c>
      <c r="D11" s="233" t="s">
        <v>135</v>
      </c>
      <c r="E11" s="232" t="s">
        <v>260</v>
      </c>
      <c r="F11" s="233" t="s">
        <v>265</v>
      </c>
      <c r="G11" s="237">
        <v>37800</v>
      </c>
      <c r="H11" s="31"/>
    </row>
    <row r="12" spans="1:13" ht="26.45" customHeight="1">
      <c r="A12" s="235"/>
      <c r="B12" s="233"/>
      <c r="C12" s="236" t="s">
        <v>258</v>
      </c>
      <c r="D12" s="233"/>
      <c r="E12" s="236" t="s">
        <v>261</v>
      </c>
      <c r="F12" s="233" t="s">
        <v>264</v>
      </c>
      <c r="G12" s="237"/>
      <c r="H12" s="31"/>
    </row>
    <row r="13" spans="1:13" ht="26.45" customHeight="1">
      <c r="A13" s="238"/>
      <c r="B13" s="239"/>
      <c r="C13" s="240" t="s">
        <v>259</v>
      </c>
      <c r="D13" s="239"/>
      <c r="E13" s="240"/>
      <c r="F13" s="239"/>
      <c r="G13" s="241"/>
      <c r="H13" s="31"/>
    </row>
    <row r="14" spans="1:13" ht="26.45" customHeight="1">
      <c r="A14" s="235" t="s">
        <v>134</v>
      </c>
      <c r="B14" s="243" t="s">
        <v>106</v>
      </c>
      <c r="C14" s="236" t="s">
        <v>174</v>
      </c>
      <c r="D14" s="233" t="s">
        <v>266</v>
      </c>
      <c r="E14" s="236" t="s">
        <v>64</v>
      </c>
      <c r="F14" s="233" t="s">
        <v>268</v>
      </c>
      <c r="G14" s="237">
        <v>57200</v>
      </c>
      <c r="H14" s="31"/>
    </row>
    <row r="15" spans="1:13" ht="26.45" customHeight="1">
      <c r="A15" s="238"/>
      <c r="B15" s="239"/>
      <c r="C15" s="240"/>
      <c r="D15" s="239"/>
      <c r="E15" s="240"/>
      <c r="F15" s="239" t="s">
        <v>267</v>
      </c>
      <c r="G15" s="241"/>
      <c r="H15" s="31"/>
    </row>
    <row r="16" spans="1:13" ht="26.45" customHeight="1">
      <c r="A16" s="235" t="s">
        <v>134</v>
      </c>
      <c r="B16" s="243" t="s">
        <v>106</v>
      </c>
      <c r="C16" s="236" t="s">
        <v>174</v>
      </c>
      <c r="D16" s="233" t="s">
        <v>266</v>
      </c>
      <c r="E16" s="236" t="s">
        <v>64</v>
      </c>
      <c r="F16" s="233" t="s">
        <v>269</v>
      </c>
      <c r="G16" s="237">
        <v>4200</v>
      </c>
      <c r="H16" s="31"/>
    </row>
    <row r="17" spans="1:8" ht="26.45" customHeight="1">
      <c r="A17" s="235"/>
      <c r="B17" s="233"/>
      <c r="C17" s="236"/>
      <c r="D17" s="233"/>
      <c r="E17" s="236"/>
      <c r="F17" s="233" t="s">
        <v>270</v>
      </c>
      <c r="G17" s="237"/>
      <c r="H17" s="31"/>
    </row>
    <row r="18" spans="1:8" ht="26.45" customHeight="1">
      <c r="A18" s="238"/>
      <c r="B18" s="239"/>
      <c r="C18" s="240"/>
      <c r="D18" s="239"/>
      <c r="E18" s="240"/>
      <c r="F18" s="244" t="s">
        <v>271</v>
      </c>
      <c r="G18" s="241"/>
      <c r="H18" s="31"/>
    </row>
    <row r="19" spans="1:8" ht="26.45" customHeight="1">
      <c r="A19" s="235" t="s">
        <v>134</v>
      </c>
      <c r="B19" s="243" t="s">
        <v>106</v>
      </c>
      <c r="C19" s="236" t="s">
        <v>174</v>
      </c>
      <c r="D19" s="233" t="s">
        <v>266</v>
      </c>
      <c r="E19" s="236" t="s">
        <v>64</v>
      </c>
      <c r="F19" s="233" t="s">
        <v>268</v>
      </c>
      <c r="G19" s="237">
        <v>57200</v>
      </c>
      <c r="H19" s="31"/>
    </row>
    <row r="20" spans="1:8" ht="26.45" customHeight="1">
      <c r="A20" s="238"/>
      <c r="B20" s="239"/>
      <c r="C20" s="240"/>
      <c r="D20" s="239"/>
      <c r="E20" s="240"/>
      <c r="F20" s="239" t="s">
        <v>267</v>
      </c>
      <c r="G20" s="241"/>
      <c r="H20" s="31"/>
    </row>
    <row r="21" spans="1:8" ht="26.45" customHeight="1">
      <c r="A21" s="235" t="s">
        <v>134</v>
      </c>
      <c r="B21" s="243" t="s">
        <v>272</v>
      </c>
      <c r="C21" s="236" t="s">
        <v>275</v>
      </c>
      <c r="D21" s="233" t="s">
        <v>276</v>
      </c>
      <c r="E21" s="236" t="s">
        <v>278</v>
      </c>
      <c r="F21" s="233" t="s">
        <v>281</v>
      </c>
      <c r="G21" s="237">
        <v>43000</v>
      </c>
      <c r="H21" s="31"/>
    </row>
    <row r="22" spans="1:8" ht="26.45" customHeight="1">
      <c r="A22" s="238"/>
      <c r="B22" s="244" t="s">
        <v>273</v>
      </c>
      <c r="C22" s="240" t="s">
        <v>274</v>
      </c>
      <c r="D22" s="239" t="s">
        <v>277</v>
      </c>
      <c r="E22" s="240" t="s">
        <v>279</v>
      </c>
      <c r="F22" s="239" t="s">
        <v>282</v>
      </c>
      <c r="G22" s="241"/>
      <c r="H22" s="31"/>
    </row>
    <row r="23" spans="1:8" ht="26.45" customHeight="1">
      <c r="A23" s="235" t="s">
        <v>134</v>
      </c>
      <c r="B23" s="243" t="s">
        <v>272</v>
      </c>
      <c r="C23" s="236" t="s">
        <v>275</v>
      </c>
      <c r="D23" s="233" t="s">
        <v>276</v>
      </c>
      <c r="E23" s="236" t="s">
        <v>278</v>
      </c>
      <c r="F23" s="233" t="s">
        <v>283</v>
      </c>
      <c r="G23" s="237">
        <v>580000</v>
      </c>
      <c r="H23" s="31"/>
    </row>
    <row r="24" spans="1:8" ht="26.45" customHeight="1">
      <c r="A24" s="238"/>
      <c r="B24" s="244" t="s">
        <v>273</v>
      </c>
      <c r="C24" s="240" t="s">
        <v>274</v>
      </c>
      <c r="D24" s="239" t="s">
        <v>277</v>
      </c>
      <c r="E24" s="240" t="s">
        <v>279</v>
      </c>
      <c r="F24" s="239" t="s">
        <v>284</v>
      </c>
      <c r="G24" s="241"/>
      <c r="H24" s="31"/>
    </row>
    <row r="25" spans="1:8" ht="26.45" customHeight="1">
      <c r="A25" s="235" t="s">
        <v>134</v>
      </c>
      <c r="B25" s="243" t="s">
        <v>272</v>
      </c>
      <c r="C25" s="236" t="s">
        <v>275</v>
      </c>
      <c r="D25" s="233" t="s">
        <v>276</v>
      </c>
      <c r="E25" s="236" t="s">
        <v>278</v>
      </c>
      <c r="F25" s="233" t="s">
        <v>287</v>
      </c>
      <c r="G25" s="237">
        <v>796800</v>
      </c>
      <c r="H25" s="31"/>
    </row>
    <row r="26" spans="1:8" ht="26.45" customHeight="1">
      <c r="A26" s="235"/>
      <c r="B26" s="245" t="s">
        <v>273</v>
      </c>
      <c r="C26" s="236" t="s">
        <v>274</v>
      </c>
      <c r="D26" s="246" t="s">
        <v>277</v>
      </c>
      <c r="E26" s="236" t="s">
        <v>279</v>
      </c>
      <c r="F26" s="246" t="s">
        <v>286</v>
      </c>
      <c r="G26" s="237"/>
      <c r="H26" s="31"/>
    </row>
    <row r="27" spans="1:8" ht="26.45" customHeight="1">
      <c r="A27" s="238"/>
      <c r="B27" s="240"/>
      <c r="C27" s="239"/>
      <c r="D27" s="240"/>
      <c r="E27" s="239"/>
      <c r="F27" s="240" t="s">
        <v>285</v>
      </c>
      <c r="G27" s="251"/>
      <c r="H27" s="31"/>
    </row>
    <row r="28" spans="1:8" ht="26.45" customHeight="1">
      <c r="A28" s="217"/>
      <c r="B28" s="246"/>
      <c r="C28" s="246"/>
      <c r="D28" s="246"/>
      <c r="E28" s="246"/>
      <c r="F28" s="246"/>
      <c r="G28" s="247"/>
      <c r="H28" s="31"/>
    </row>
    <row r="29" spans="1:8" ht="26.45" customHeight="1">
      <c r="A29" s="252"/>
      <c r="B29" s="239"/>
      <c r="C29" s="239"/>
      <c r="D29" s="253" t="s">
        <v>288</v>
      </c>
      <c r="E29" s="239"/>
      <c r="F29" s="239"/>
      <c r="G29" s="254"/>
      <c r="H29" s="31"/>
    </row>
    <row r="30" spans="1:8" ht="26.45" customHeight="1">
      <c r="A30" s="235" t="s">
        <v>134</v>
      </c>
      <c r="B30" s="243" t="s">
        <v>272</v>
      </c>
      <c r="C30" s="236" t="s">
        <v>275</v>
      </c>
      <c r="D30" s="233" t="s">
        <v>276</v>
      </c>
      <c r="E30" s="236" t="s">
        <v>278</v>
      </c>
      <c r="F30" s="233" t="s">
        <v>289</v>
      </c>
      <c r="G30" s="237">
        <v>26800</v>
      </c>
      <c r="H30" s="31"/>
    </row>
    <row r="31" spans="1:8" ht="26.45" customHeight="1">
      <c r="A31" s="235"/>
      <c r="B31" s="245" t="s">
        <v>273</v>
      </c>
      <c r="C31" s="236" t="s">
        <v>274</v>
      </c>
      <c r="D31" s="246" t="s">
        <v>277</v>
      </c>
      <c r="E31" s="236" t="s">
        <v>279</v>
      </c>
      <c r="F31" s="246" t="s">
        <v>290</v>
      </c>
      <c r="G31" s="237"/>
      <c r="H31" s="31"/>
    </row>
    <row r="32" spans="1:8" ht="26.45" customHeight="1">
      <c r="A32" s="248"/>
      <c r="B32" s="236"/>
      <c r="C32" s="246"/>
      <c r="D32" s="236"/>
      <c r="E32" s="246"/>
      <c r="F32" s="236" t="s">
        <v>291</v>
      </c>
      <c r="G32" s="249"/>
      <c r="H32" s="31"/>
    </row>
    <row r="33" spans="1:10" ht="26.45" customHeight="1">
      <c r="A33" s="250"/>
      <c r="B33" s="240"/>
      <c r="C33" s="239"/>
      <c r="D33" s="240"/>
      <c r="E33" s="239"/>
      <c r="F33" s="240" t="s">
        <v>292</v>
      </c>
      <c r="G33" s="251"/>
      <c r="H33" s="31"/>
    </row>
    <row r="34" spans="1:10" ht="26.45" customHeight="1">
      <c r="A34" s="235" t="s">
        <v>134</v>
      </c>
      <c r="B34" s="243" t="s">
        <v>272</v>
      </c>
      <c r="C34" s="236" t="s">
        <v>275</v>
      </c>
      <c r="D34" s="233" t="s">
        <v>276</v>
      </c>
      <c r="E34" s="236" t="s">
        <v>278</v>
      </c>
      <c r="F34" s="233" t="s">
        <v>280</v>
      </c>
      <c r="G34" s="237">
        <v>74000</v>
      </c>
      <c r="H34" s="31"/>
    </row>
    <row r="35" spans="1:10" ht="26.45" customHeight="1">
      <c r="A35" s="235"/>
      <c r="B35" s="245" t="s">
        <v>273</v>
      </c>
      <c r="C35" s="236" t="s">
        <v>274</v>
      </c>
      <c r="D35" s="246" t="s">
        <v>277</v>
      </c>
      <c r="E35" s="236" t="s">
        <v>293</v>
      </c>
      <c r="F35" s="246" t="s">
        <v>294</v>
      </c>
      <c r="G35" s="237"/>
      <c r="H35" s="31"/>
    </row>
    <row r="36" spans="1:10" ht="26.45" customHeight="1">
      <c r="A36" s="250"/>
      <c r="B36" s="240"/>
      <c r="C36" s="239"/>
      <c r="D36" s="240"/>
      <c r="E36" s="239"/>
      <c r="F36" s="240" t="s">
        <v>295</v>
      </c>
      <c r="G36" s="251"/>
      <c r="H36" s="31"/>
    </row>
    <row r="37" spans="1:10" ht="26.45" customHeight="1">
      <c r="A37" s="235" t="s">
        <v>134</v>
      </c>
      <c r="B37" s="243" t="s">
        <v>272</v>
      </c>
      <c r="C37" s="236" t="s">
        <v>275</v>
      </c>
      <c r="D37" s="233" t="s">
        <v>276</v>
      </c>
      <c r="E37" s="236" t="s">
        <v>278</v>
      </c>
      <c r="F37" s="233" t="s">
        <v>296</v>
      </c>
      <c r="G37" s="237">
        <v>583000</v>
      </c>
      <c r="H37" s="31"/>
    </row>
    <row r="38" spans="1:10" ht="26.45" customHeight="1">
      <c r="A38" s="238"/>
      <c r="B38" s="244" t="s">
        <v>273</v>
      </c>
      <c r="C38" s="240" t="s">
        <v>274</v>
      </c>
      <c r="D38" s="239" t="s">
        <v>277</v>
      </c>
      <c r="E38" s="240" t="s">
        <v>293</v>
      </c>
      <c r="F38" s="239" t="s">
        <v>297</v>
      </c>
      <c r="G38" s="241"/>
      <c r="H38" s="31"/>
    </row>
    <row r="39" spans="1:10" ht="26.45" customHeight="1">
      <c r="A39" s="235" t="s">
        <v>134</v>
      </c>
      <c r="B39" s="243" t="s">
        <v>272</v>
      </c>
      <c r="C39" s="236" t="s">
        <v>275</v>
      </c>
      <c r="D39" s="233" t="s">
        <v>276</v>
      </c>
      <c r="E39" s="236" t="s">
        <v>278</v>
      </c>
      <c r="F39" s="233" t="s">
        <v>289</v>
      </c>
      <c r="G39" s="237">
        <v>206000</v>
      </c>
      <c r="H39" s="31"/>
    </row>
    <row r="40" spans="1:10" ht="26.45" customHeight="1">
      <c r="A40" s="235"/>
      <c r="B40" s="245" t="s">
        <v>273</v>
      </c>
      <c r="C40" s="236" t="s">
        <v>274</v>
      </c>
      <c r="D40" s="246" t="s">
        <v>277</v>
      </c>
      <c r="E40" s="236" t="s">
        <v>293</v>
      </c>
      <c r="F40" s="246" t="s">
        <v>298</v>
      </c>
      <c r="G40" s="237"/>
      <c r="H40" s="31"/>
    </row>
    <row r="41" spans="1:10" ht="26.45" customHeight="1">
      <c r="A41" s="248"/>
      <c r="B41" s="236"/>
      <c r="C41" s="246"/>
      <c r="D41" s="236"/>
      <c r="E41" s="246"/>
      <c r="F41" s="236" t="s">
        <v>299</v>
      </c>
      <c r="G41" s="249"/>
      <c r="H41" s="31"/>
    </row>
    <row r="42" spans="1:10" ht="26.45" customHeight="1">
      <c r="A42" s="238"/>
      <c r="B42" s="239"/>
      <c r="C42" s="240"/>
      <c r="D42" s="239"/>
      <c r="E42" s="240"/>
      <c r="F42" s="239" t="s">
        <v>300</v>
      </c>
      <c r="G42" s="241"/>
      <c r="H42" s="31"/>
      <c r="J42" s="57"/>
    </row>
    <row r="43" spans="1:10" s="8" customFormat="1" ht="26.45" customHeight="1">
      <c r="A43" s="404" t="s">
        <v>86</v>
      </c>
      <c r="B43" s="405"/>
      <c r="C43" s="405"/>
      <c r="D43" s="405"/>
      <c r="E43" s="405"/>
      <c r="F43" s="406"/>
      <c r="G43" s="242">
        <f>SUM(G8:G42)</f>
        <v>2703000</v>
      </c>
      <c r="H43" s="31"/>
    </row>
    <row r="44" spans="1:10" s="8" customFormat="1" ht="26.45" customHeight="1">
      <c r="A44" s="212"/>
      <c r="B44" s="212"/>
      <c r="C44" s="212"/>
      <c r="D44" s="212"/>
      <c r="E44" s="212"/>
      <c r="F44" s="212"/>
      <c r="G44" s="231"/>
      <c r="H44" s="31"/>
    </row>
    <row r="45" spans="1:10" s="8" customFormat="1" ht="26.45" customHeight="1">
      <c r="A45" s="221" t="s">
        <v>159</v>
      </c>
      <c r="B45" s="221"/>
      <c r="C45" s="214"/>
      <c r="D45" s="214"/>
      <c r="E45" s="214"/>
      <c r="F45" s="214"/>
      <c r="G45" s="214"/>
      <c r="H45" s="31"/>
    </row>
    <row r="46" spans="1:10" s="8" customFormat="1" ht="26.45" customHeight="1">
      <c r="A46" s="222" t="s">
        <v>128</v>
      </c>
      <c r="B46" s="222" t="s">
        <v>129</v>
      </c>
      <c r="C46" s="192" t="s">
        <v>130</v>
      </c>
      <c r="D46" s="192" t="s">
        <v>131</v>
      </c>
      <c r="E46" s="192" t="s">
        <v>132</v>
      </c>
      <c r="F46" s="192" t="s">
        <v>133</v>
      </c>
      <c r="G46" s="192" t="s">
        <v>58</v>
      </c>
      <c r="H46" s="31"/>
    </row>
    <row r="47" spans="1:10" s="8" customFormat="1" ht="26.45" customHeight="1">
      <c r="A47" s="223" t="s">
        <v>134</v>
      </c>
      <c r="B47" s="104" t="s">
        <v>139</v>
      </c>
      <c r="C47" s="223" t="s">
        <v>174</v>
      </c>
      <c r="D47" s="104" t="s">
        <v>135</v>
      </c>
      <c r="E47" s="223" t="s">
        <v>177</v>
      </c>
      <c r="F47" s="104" t="s">
        <v>180</v>
      </c>
      <c r="G47" s="196">
        <v>11600</v>
      </c>
      <c r="H47" s="31"/>
    </row>
    <row r="48" spans="1:10" s="8" customFormat="1" ht="26.45" customHeight="1">
      <c r="A48" s="225"/>
      <c r="B48" s="104"/>
      <c r="C48" s="224" t="s">
        <v>175</v>
      </c>
      <c r="D48" s="104"/>
      <c r="E48" s="224" t="s">
        <v>178</v>
      </c>
      <c r="F48" s="104" t="s">
        <v>181</v>
      </c>
      <c r="G48" s="209"/>
      <c r="H48" s="31"/>
    </row>
    <row r="49" spans="1:8" s="8" customFormat="1" ht="26.45" customHeight="1">
      <c r="A49" s="225"/>
      <c r="B49" s="104"/>
      <c r="C49" s="224" t="s">
        <v>176</v>
      </c>
      <c r="D49" s="104"/>
      <c r="E49" s="224" t="s">
        <v>179</v>
      </c>
      <c r="F49" s="104" t="s">
        <v>182</v>
      </c>
      <c r="G49" s="209"/>
      <c r="H49" s="31"/>
    </row>
    <row r="50" spans="1:8" s="8" customFormat="1" ht="26.45" customHeight="1">
      <c r="A50" s="226"/>
      <c r="B50" s="227"/>
      <c r="C50" s="228" t="s">
        <v>199</v>
      </c>
      <c r="D50" s="227"/>
      <c r="E50" s="228"/>
      <c r="F50" s="227" t="s">
        <v>179</v>
      </c>
      <c r="G50" s="201"/>
      <c r="H50" s="31"/>
    </row>
    <row r="51" spans="1:8" s="8" customFormat="1" ht="26.45" customHeight="1">
      <c r="A51" s="398" t="s">
        <v>86</v>
      </c>
      <c r="B51" s="399"/>
      <c r="C51" s="399"/>
      <c r="D51" s="399"/>
      <c r="E51" s="399"/>
      <c r="F51" s="400"/>
      <c r="G51" s="229">
        <f>SUM(G47:G50)</f>
        <v>11600</v>
      </c>
      <c r="H51" s="31"/>
    </row>
    <row r="52" spans="1:8" s="8" customFormat="1" ht="26.45" customHeight="1">
      <c r="A52" s="212"/>
      <c r="B52" s="212"/>
      <c r="C52" s="212"/>
      <c r="D52" s="212"/>
      <c r="E52" s="212"/>
      <c r="F52" s="212"/>
      <c r="G52" s="231"/>
      <c r="H52" s="31"/>
    </row>
    <row r="53" spans="1:8" s="8" customFormat="1" ht="26.45" customHeight="1">
      <c r="A53" s="212"/>
      <c r="B53" s="212"/>
      <c r="C53" s="212"/>
      <c r="D53" s="212"/>
      <c r="E53" s="212"/>
      <c r="F53" s="212"/>
      <c r="G53" s="231"/>
      <c r="H53" s="31"/>
    </row>
    <row r="54" spans="1:8" s="8" customFormat="1" ht="26.45" customHeight="1">
      <c r="A54" s="212"/>
      <c r="B54" s="212"/>
      <c r="C54" s="212"/>
      <c r="D54" s="212"/>
      <c r="E54" s="212"/>
      <c r="F54" s="212"/>
      <c r="G54" s="231"/>
      <c r="H54" s="31"/>
    </row>
    <row r="55" spans="1:8" s="8" customFormat="1" ht="26.45" customHeight="1">
      <c r="A55" s="186"/>
      <c r="B55" s="186"/>
      <c r="C55" s="186"/>
      <c r="D55" s="186"/>
      <c r="E55" s="186"/>
      <c r="F55" s="186"/>
      <c r="G55" s="180"/>
      <c r="H55" s="31"/>
    </row>
    <row r="56" spans="1:8" s="8" customFormat="1" ht="26.45" customHeight="1">
      <c r="A56" s="114" t="s">
        <v>241</v>
      </c>
      <c r="B56" s="81"/>
      <c r="C56" s="186"/>
      <c r="D56" s="174"/>
      <c r="E56" s="212">
        <v>2562</v>
      </c>
      <c r="F56" s="186"/>
      <c r="G56" s="212">
        <v>2561</v>
      </c>
      <c r="H56" s="31"/>
    </row>
    <row r="57" spans="1:8" s="8" customFormat="1" ht="26.45" customHeight="1">
      <c r="A57" s="174"/>
      <c r="B57" s="174" t="s">
        <v>155</v>
      </c>
      <c r="C57" s="186"/>
      <c r="D57" s="174"/>
      <c r="E57" s="98">
        <v>22694.76</v>
      </c>
      <c r="F57" s="184"/>
      <c r="G57" s="98">
        <f>10000+48519.76</f>
        <v>58519.76</v>
      </c>
      <c r="H57" s="31"/>
    </row>
    <row r="58" spans="1:8" s="8" customFormat="1" ht="26.45" customHeight="1">
      <c r="A58" s="174"/>
      <c r="B58" s="174" t="s">
        <v>329</v>
      </c>
      <c r="C58" s="369"/>
      <c r="D58" s="174"/>
      <c r="E58" s="98">
        <v>41525</v>
      </c>
      <c r="F58" s="184"/>
      <c r="G58" s="219" t="s">
        <v>143</v>
      </c>
      <c r="H58" s="31"/>
    </row>
    <row r="59" spans="1:8" s="8" customFormat="1" ht="26.45" customHeight="1">
      <c r="A59" s="174"/>
      <c r="B59" s="174" t="s">
        <v>209</v>
      </c>
      <c r="C59" s="186"/>
      <c r="D59" s="174"/>
      <c r="E59" s="219" t="s">
        <v>143</v>
      </c>
      <c r="F59" s="184"/>
      <c r="G59" s="98">
        <v>282655.59000000003</v>
      </c>
      <c r="H59" s="31"/>
    </row>
    <row r="60" spans="1:8" s="8" customFormat="1" ht="26.45" customHeight="1">
      <c r="A60" s="174"/>
      <c r="B60" s="174" t="s">
        <v>249</v>
      </c>
      <c r="C60" s="186"/>
      <c r="D60" s="174"/>
      <c r="E60" s="219" t="s">
        <v>143</v>
      </c>
      <c r="F60" s="184"/>
      <c r="G60" s="98">
        <v>186397.96</v>
      </c>
      <c r="H60" s="31"/>
    </row>
    <row r="61" spans="1:8" s="8" customFormat="1" ht="26.45" customHeight="1">
      <c r="A61" s="174"/>
      <c r="B61" s="444" t="s">
        <v>330</v>
      </c>
      <c r="C61" s="369"/>
      <c r="D61" s="174"/>
      <c r="E61" s="98">
        <v>2689.9</v>
      </c>
      <c r="F61" s="184"/>
      <c r="G61" s="219" t="s">
        <v>143</v>
      </c>
      <c r="H61" s="31"/>
    </row>
    <row r="62" spans="1:8" s="8" customFormat="1" ht="26.45" customHeight="1">
      <c r="A62" s="174"/>
      <c r="B62" s="174"/>
      <c r="C62" s="369"/>
      <c r="D62" s="174"/>
      <c r="E62" s="98"/>
      <c r="F62" s="184"/>
      <c r="G62" s="98"/>
      <c r="H62" s="31"/>
    </row>
    <row r="63" spans="1:8" s="8" customFormat="1" ht="26.45" customHeight="1" thickBot="1">
      <c r="A63" s="216"/>
      <c r="B63" s="401" t="s">
        <v>86</v>
      </c>
      <c r="C63" s="401"/>
      <c r="D63" s="401"/>
      <c r="E63" s="89">
        <f>SUM(E57:E62)</f>
        <v>66909.659999999989</v>
      </c>
      <c r="F63" s="184"/>
      <c r="G63" s="89">
        <f>SUM(G57:G61)</f>
        <v>527573.31000000006</v>
      </c>
      <c r="H63" s="27"/>
    </row>
    <row r="64" spans="1:8" s="24" customFormat="1" ht="26.45" customHeight="1" thickTop="1">
      <c r="A64" s="216"/>
      <c r="B64" s="216"/>
      <c r="C64" s="216"/>
      <c r="D64" s="214"/>
      <c r="E64" s="214"/>
      <c r="F64" s="214"/>
      <c r="G64" s="212"/>
      <c r="H64" s="27"/>
    </row>
    <row r="65" spans="1:24" s="8" customFormat="1" ht="26.45" customHeight="1">
      <c r="A65" s="186"/>
      <c r="B65" s="174"/>
      <c r="C65" s="174"/>
      <c r="D65" s="174"/>
      <c r="E65" s="174"/>
      <c r="F65" s="174"/>
      <c r="G65" s="174"/>
      <c r="H65" s="31"/>
    </row>
    <row r="66" spans="1:24" ht="26.45" customHeight="1">
      <c r="A66" s="230"/>
      <c r="B66" s="184"/>
      <c r="C66" s="184"/>
      <c r="D66" s="184"/>
      <c r="E66" s="184"/>
      <c r="F66" s="186"/>
      <c r="G66" s="186"/>
      <c r="H66" s="25"/>
    </row>
    <row r="67" spans="1:24" ht="26.45" customHeight="1">
      <c r="A67" s="230"/>
      <c r="B67" s="174"/>
      <c r="C67" s="184"/>
      <c r="D67" s="184"/>
      <c r="E67" s="184"/>
      <c r="F67" s="184"/>
      <c r="G67" s="184"/>
      <c r="H67" s="24"/>
    </row>
    <row r="68" spans="1:24" ht="26.45" customHeight="1">
      <c r="A68" s="230"/>
      <c r="B68" s="174"/>
      <c r="C68" s="184"/>
      <c r="D68" s="184"/>
      <c r="E68" s="184"/>
      <c r="F68" s="184"/>
      <c r="G68" s="184"/>
      <c r="H68" s="24"/>
    </row>
    <row r="69" spans="1:24" ht="26.45" customHeight="1">
      <c r="A69" s="230"/>
      <c r="B69" s="184"/>
      <c r="C69" s="184"/>
      <c r="D69" s="184"/>
      <c r="E69" s="184"/>
      <c r="F69" s="184"/>
      <c r="G69" s="184"/>
      <c r="H69" s="24"/>
    </row>
    <row r="70" spans="1:24" s="22" customFormat="1" ht="26.45" customHeight="1">
      <c r="A70" s="186"/>
      <c r="B70" s="214"/>
      <c r="C70" s="214"/>
      <c r="D70" s="214"/>
      <c r="E70" s="214"/>
      <c r="F70" s="185"/>
      <c r="G70" s="185"/>
      <c r="H70" s="4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ht="26.45" customHeight="1">
      <c r="A71" s="230"/>
      <c r="B71" s="184"/>
      <c r="C71" s="184"/>
      <c r="D71" s="216"/>
      <c r="E71" s="216"/>
      <c r="F71" s="186"/>
      <c r="G71" s="186"/>
      <c r="H71" s="25"/>
    </row>
    <row r="72" spans="1:24" s="4" customFormat="1" ht="26.45" customHeight="1">
      <c r="A72" s="230"/>
      <c r="B72" s="216"/>
      <c r="C72" s="214"/>
      <c r="D72" s="214"/>
      <c r="E72" s="214"/>
      <c r="F72" s="190"/>
      <c r="G72" s="190"/>
      <c r="H72" s="51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 ht="26.45" customHeight="1">
      <c r="A73" s="174"/>
      <c r="B73" s="214"/>
      <c r="C73" s="214"/>
      <c r="D73" s="214"/>
      <c r="E73" s="214"/>
      <c r="F73" s="185"/>
      <c r="G73" s="185"/>
      <c r="H73" s="49"/>
    </row>
    <row r="74" spans="1:24" ht="26.45" customHeight="1">
      <c r="A74" s="174"/>
      <c r="B74" s="184"/>
      <c r="C74" s="217"/>
      <c r="D74" s="216"/>
      <c r="E74" s="216"/>
      <c r="F74" s="188"/>
      <c r="G74" s="188"/>
      <c r="H74" s="50"/>
    </row>
    <row r="75" spans="1:24" ht="26.45" customHeight="1">
      <c r="A75" s="174"/>
      <c r="B75" s="191"/>
      <c r="C75" s="191"/>
      <c r="D75" s="216"/>
      <c r="E75" s="216"/>
      <c r="F75" s="188"/>
      <c r="G75" s="188"/>
      <c r="H75" s="31"/>
    </row>
    <row r="76" spans="1:24" ht="26.45" customHeight="1">
      <c r="A76" s="174"/>
      <c r="B76" s="214"/>
      <c r="C76" s="214"/>
      <c r="D76" s="214"/>
      <c r="E76" s="214"/>
      <c r="F76" s="190"/>
      <c r="G76" s="190"/>
      <c r="H76" s="27"/>
    </row>
    <row r="77" spans="1:24" ht="26.45" customHeight="1">
      <c r="A77" s="85"/>
      <c r="B77" s="391"/>
      <c r="C77" s="391"/>
      <c r="D77" s="391"/>
      <c r="E77" s="391"/>
      <c r="F77" s="185"/>
      <c r="G77" s="185"/>
      <c r="H77" s="45"/>
    </row>
    <row r="78" spans="1:24" ht="26.45" customHeight="1">
      <c r="B78" s="402"/>
      <c r="C78" s="402"/>
      <c r="D78" s="403"/>
      <c r="E78" s="403"/>
      <c r="F78" s="50"/>
      <c r="G78" s="50"/>
      <c r="H78" s="31"/>
    </row>
    <row r="79" spans="1:24" ht="26.45" customHeight="1">
      <c r="B79" s="52"/>
      <c r="C79" s="52"/>
      <c r="D79" s="403"/>
      <c r="E79" s="403"/>
      <c r="F79" s="50"/>
      <c r="G79" s="50"/>
      <c r="H79" s="31"/>
    </row>
    <row r="80" spans="1:24" ht="26.45" customHeight="1">
      <c r="B80" s="393"/>
      <c r="C80" s="393"/>
      <c r="D80" s="393"/>
      <c r="E80" s="393"/>
      <c r="F80" s="51"/>
      <c r="G80" s="51"/>
      <c r="H80" s="27"/>
    </row>
    <row r="81" spans="2:24" s="4" customFormat="1" ht="26.45" customHeight="1">
      <c r="B81" s="393"/>
      <c r="C81" s="393"/>
      <c r="D81" s="393"/>
      <c r="E81" s="393"/>
      <c r="F81" s="53"/>
      <c r="G81" s="53"/>
      <c r="H81" s="27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2:24" ht="26.45" customHeight="1">
      <c r="B82" s="8"/>
      <c r="C82" s="8"/>
      <c r="D82" s="8"/>
      <c r="E82" s="8"/>
      <c r="F82" s="8"/>
      <c r="G82" s="8"/>
      <c r="H82" s="31"/>
    </row>
    <row r="83" spans="2:24" ht="26.45" customHeight="1">
      <c r="B83" s="8"/>
      <c r="C83" s="8"/>
      <c r="D83" s="8"/>
      <c r="E83" s="8"/>
      <c r="F83" s="8"/>
      <c r="G83" s="8"/>
      <c r="H83" s="31"/>
    </row>
    <row r="84" spans="2:24" ht="26.45" customHeight="1">
      <c r="B84" s="8"/>
      <c r="C84" s="8"/>
      <c r="D84" s="8"/>
      <c r="E84" s="8"/>
      <c r="F84" s="8"/>
      <c r="G84" s="8"/>
      <c r="H84" s="31"/>
    </row>
    <row r="85" spans="2:24" ht="26.45" customHeight="1">
      <c r="B85" s="8"/>
      <c r="C85" s="8"/>
      <c r="D85" s="8"/>
      <c r="E85" s="8"/>
      <c r="F85" s="8"/>
      <c r="G85" s="8"/>
      <c r="H85" s="31"/>
    </row>
  </sheetData>
  <mergeCells count="13">
    <mergeCell ref="A43:F43"/>
    <mergeCell ref="B77:C77"/>
    <mergeCell ref="D77:E77"/>
    <mergeCell ref="B63:D63"/>
    <mergeCell ref="A1:G1"/>
    <mergeCell ref="A2:G2"/>
    <mergeCell ref="A3:G3"/>
    <mergeCell ref="A51:F51"/>
    <mergeCell ref="B78:C78"/>
    <mergeCell ref="D78:E78"/>
    <mergeCell ref="D79:E79"/>
    <mergeCell ref="B80:E80"/>
    <mergeCell ref="B81:E81"/>
  </mergeCells>
  <pageMargins left="0.49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N55"/>
  <sheetViews>
    <sheetView workbookViewId="0">
      <selection activeCell="J32" sqref="J32"/>
    </sheetView>
  </sheetViews>
  <sheetFormatPr defaultColWidth="9.140625" defaultRowHeight="24.6" customHeight="1"/>
  <cols>
    <col min="1" max="1" width="5" style="2" customWidth="1"/>
    <col min="2" max="2" width="53.7109375" style="2" customWidth="1"/>
    <col min="3" max="3" width="13.7109375" style="2" customWidth="1"/>
    <col min="4" max="4" width="2.5703125" style="2" customWidth="1"/>
    <col min="5" max="5" width="14.140625" style="2" customWidth="1"/>
    <col min="6" max="6" width="2.28515625" style="2" customWidth="1"/>
    <col min="7" max="7" width="15.42578125" style="2" customWidth="1"/>
    <col min="8" max="8" width="13.7109375" style="2" customWidth="1"/>
    <col min="9" max="9" width="2.28515625" style="2" customWidth="1"/>
    <col min="10" max="10" width="14.140625" style="2" customWidth="1"/>
    <col min="11" max="11" width="3" style="7" customWidth="1"/>
    <col min="12" max="12" width="15.42578125" style="2" customWidth="1"/>
    <col min="13" max="16384" width="9.140625" style="2"/>
  </cols>
  <sheetData>
    <row r="1" spans="1:14" ht="24.6" customHeight="1">
      <c r="A1" s="413" t="str">
        <f>+'0'!A1</f>
        <v>เทศบาลตำบลปรางค์กู่  อำเภอปรางค์กู่  จังหวัดศรีสะเกษ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4" ht="24.6" customHeight="1">
      <c r="A2" s="413" t="s">
        <v>52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4" ht="24.6" customHeight="1">
      <c r="A3" s="413" t="s">
        <v>253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</row>
    <row r="4" spans="1:14" ht="24.6" customHeight="1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4" ht="24.6" customHeight="1">
      <c r="A5" s="114" t="s">
        <v>242</v>
      </c>
      <c r="B5" s="255"/>
      <c r="C5" s="408"/>
      <c r="D5" s="408"/>
      <c r="E5" s="408"/>
      <c r="F5" s="408"/>
      <c r="G5" s="408"/>
      <c r="H5" s="408"/>
      <c r="I5" s="408"/>
      <c r="J5" s="408"/>
      <c r="K5" s="408"/>
      <c r="L5" s="408"/>
    </row>
    <row r="6" spans="1:14" ht="24.6" customHeight="1">
      <c r="A6" s="256"/>
      <c r="B6" s="257"/>
      <c r="C6" s="407">
        <v>2562</v>
      </c>
      <c r="D6" s="408"/>
      <c r="E6" s="408"/>
      <c r="F6" s="408"/>
      <c r="G6" s="409"/>
      <c r="H6" s="410">
        <v>2561</v>
      </c>
      <c r="I6" s="411"/>
      <c r="J6" s="411"/>
      <c r="K6" s="411"/>
      <c r="L6" s="412"/>
    </row>
    <row r="7" spans="1:14" s="3" customFormat="1" ht="24.6" customHeight="1">
      <c r="A7" s="258" t="s">
        <v>303</v>
      </c>
      <c r="B7" s="259"/>
      <c r="C7" s="260"/>
      <c r="D7" s="261"/>
      <c r="E7" s="261"/>
      <c r="F7" s="261"/>
      <c r="G7" s="261">
        <v>40306777.25</v>
      </c>
      <c r="H7" s="260"/>
      <c r="I7" s="261">
        <v>312120</v>
      </c>
      <c r="J7" s="261"/>
      <c r="K7" s="261"/>
      <c r="L7" s="366">
        <v>35833821.210000001</v>
      </c>
      <c r="M7" s="55"/>
      <c r="N7" s="8"/>
    </row>
    <row r="8" spans="1:14" s="3" customFormat="1" ht="24.6" customHeight="1">
      <c r="A8" s="197" t="s">
        <v>89</v>
      </c>
      <c r="B8" s="174" t="s">
        <v>90</v>
      </c>
      <c r="C8" s="262">
        <v>1551993.16</v>
      </c>
      <c r="D8" s="98"/>
      <c r="E8" s="98"/>
      <c r="F8" s="98"/>
      <c r="G8" s="98"/>
      <c r="H8" s="262">
        <v>7631251.8899999997</v>
      </c>
      <c r="I8" s="98">
        <v>604247.18000000005</v>
      </c>
      <c r="J8" s="98"/>
      <c r="K8" s="98"/>
      <c r="L8" s="263"/>
      <c r="M8" s="8"/>
      <c r="N8" s="8"/>
    </row>
    <row r="9" spans="1:14" s="3" customFormat="1" ht="24.6" customHeight="1">
      <c r="A9" s="264"/>
      <c r="B9" s="174" t="s">
        <v>301</v>
      </c>
      <c r="C9" s="265">
        <v>232798.97</v>
      </c>
      <c r="D9" s="98"/>
      <c r="E9" s="98"/>
      <c r="F9" s="98"/>
      <c r="G9" s="98"/>
      <c r="H9" s="265">
        <v>1907812.97</v>
      </c>
      <c r="I9" s="98"/>
      <c r="J9" s="98"/>
      <c r="K9" s="98"/>
      <c r="L9" s="263"/>
      <c r="M9" s="8"/>
      <c r="N9" s="8"/>
    </row>
    <row r="10" spans="1:14" s="3" customFormat="1" ht="24.6" customHeight="1">
      <c r="A10" s="266" t="s">
        <v>302</v>
      </c>
      <c r="B10" s="174" t="s">
        <v>91</v>
      </c>
      <c r="C10" s="262"/>
      <c r="D10" s="98"/>
      <c r="E10" s="98">
        <v>1319194.19</v>
      </c>
      <c r="F10" s="98"/>
      <c r="G10" s="98"/>
      <c r="H10" s="262"/>
      <c r="I10" s="98"/>
      <c r="J10" s="98">
        <v>5723438.9199999999</v>
      </c>
      <c r="K10" s="98"/>
      <c r="L10" s="263"/>
      <c r="M10" s="8"/>
      <c r="N10" s="8"/>
    </row>
    <row r="11" spans="1:14" s="3" customFormat="1" ht="24.6" customHeight="1">
      <c r="A11" s="266"/>
      <c r="B11" s="174" t="s">
        <v>183</v>
      </c>
      <c r="C11" s="262"/>
      <c r="D11" s="98"/>
      <c r="E11" s="98"/>
      <c r="F11" s="98"/>
      <c r="G11" s="98"/>
      <c r="H11" s="262"/>
      <c r="I11" s="98"/>
      <c r="J11" s="98">
        <v>598.69000000000005</v>
      </c>
      <c r="K11" s="98"/>
      <c r="L11" s="263"/>
      <c r="M11" s="8"/>
      <c r="N11" s="8"/>
    </row>
    <row r="12" spans="1:14" s="3" customFormat="1" ht="24.6" customHeight="1">
      <c r="A12" s="266"/>
      <c r="B12" s="174" t="s">
        <v>142</v>
      </c>
      <c r="C12" s="262"/>
      <c r="D12" s="98"/>
      <c r="E12" s="98"/>
      <c r="F12" s="98"/>
      <c r="G12" s="98"/>
      <c r="H12" s="262"/>
      <c r="I12" s="98"/>
      <c r="J12" s="98">
        <v>82054</v>
      </c>
      <c r="K12" s="98"/>
      <c r="L12" s="263"/>
      <c r="M12" s="8"/>
      <c r="N12" s="8"/>
    </row>
    <row r="13" spans="1:14" s="3" customFormat="1" ht="24.6" customHeight="1">
      <c r="A13" s="266"/>
      <c r="B13" s="174" t="s">
        <v>184</v>
      </c>
      <c r="C13" s="262"/>
      <c r="D13" s="98"/>
      <c r="E13" s="98"/>
      <c r="F13" s="98"/>
      <c r="G13" s="98"/>
      <c r="H13" s="262"/>
      <c r="I13" s="98"/>
      <c r="J13" s="98">
        <v>7124.43</v>
      </c>
      <c r="K13" s="98"/>
      <c r="L13" s="263"/>
      <c r="M13" s="8"/>
      <c r="N13" s="8"/>
    </row>
    <row r="14" spans="1:14" s="3" customFormat="1" ht="24.6" customHeight="1">
      <c r="A14" s="266"/>
      <c r="B14" s="174" t="s">
        <v>185</v>
      </c>
      <c r="C14" s="262"/>
      <c r="D14" s="98"/>
      <c r="E14" s="98"/>
      <c r="F14" s="98"/>
      <c r="G14" s="98"/>
      <c r="H14" s="262"/>
      <c r="I14" s="98"/>
      <c r="J14" s="98">
        <v>28740</v>
      </c>
      <c r="K14" s="98"/>
      <c r="L14" s="263"/>
      <c r="M14" s="8"/>
      <c r="N14" s="8"/>
    </row>
    <row r="15" spans="1:14" s="3" customFormat="1" ht="24.6" customHeight="1">
      <c r="A15" s="266"/>
      <c r="B15" s="174" t="s">
        <v>304</v>
      </c>
      <c r="C15" s="262"/>
      <c r="D15" s="98"/>
      <c r="E15" s="98">
        <v>145.25</v>
      </c>
      <c r="F15" s="98"/>
      <c r="G15" s="98"/>
      <c r="H15" s="262"/>
      <c r="I15" s="98"/>
      <c r="J15" s="98"/>
      <c r="K15" s="98"/>
      <c r="L15" s="263"/>
      <c r="M15" s="8"/>
      <c r="N15" s="8"/>
    </row>
    <row r="16" spans="1:14" s="3" customFormat="1" ht="24.6" customHeight="1">
      <c r="A16" s="266"/>
      <c r="B16" s="174" t="s">
        <v>305</v>
      </c>
      <c r="C16" s="262"/>
      <c r="D16" s="98"/>
      <c r="E16" s="98">
        <v>257.72000000000003</v>
      </c>
      <c r="F16" s="98"/>
      <c r="G16" s="98"/>
      <c r="H16" s="262"/>
      <c r="I16" s="98"/>
      <c r="J16" s="98"/>
      <c r="K16" s="98"/>
      <c r="L16" s="263"/>
      <c r="M16" s="8"/>
      <c r="N16" s="8"/>
    </row>
    <row r="17" spans="1:14" s="3" customFormat="1" ht="24.6" customHeight="1">
      <c r="A17" s="266"/>
      <c r="B17" s="174"/>
      <c r="C17" s="262"/>
      <c r="D17" s="98"/>
      <c r="E17" s="98"/>
      <c r="F17" s="98"/>
      <c r="G17" s="98"/>
      <c r="H17" s="262"/>
      <c r="I17" s="98"/>
      <c r="J17" s="98"/>
      <c r="K17" s="98"/>
      <c r="L17" s="263"/>
      <c r="M17" s="8"/>
      <c r="N17" s="8"/>
    </row>
    <row r="18" spans="1:14" s="3" customFormat="1" ht="24.6" customHeight="1">
      <c r="A18" s="266" t="s">
        <v>92</v>
      </c>
      <c r="B18" s="174" t="s">
        <v>93</v>
      </c>
      <c r="C18" s="267"/>
      <c r="D18" s="98"/>
      <c r="E18" s="268">
        <v>-3509095.24</v>
      </c>
      <c r="F18" s="98"/>
      <c r="G18" s="280">
        <f>E10+E15+E16+E18</f>
        <v>-2189498.08</v>
      </c>
      <c r="H18" s="267"/>
      <c r="I18" s="98"/>
      <c r="J18" s="281">
        <v>-1369000</v>
      </c>
      <c r="K18" s="98"/>
      <c r="L18" s="280">
        <v>4472956.04</v>
      </c>
      <c r="M18" s="8"/>
      <c r="N18" s="8"/>
    </row>
    <row r="19" spans="1:14" s="3" customFormat="1" ht="24.6" customHeight="1" thickBot="1">
      <c r="A19" s="197" t="s">
        <v>306</v>
      </c>
      <c r="B19" s="174"/>
      <c r="C19" s="262"/>
      <c r="D19" s="98"/>
      <c r="E19" s="98"/>
      <c r="F19" s="98"/>
      <c r="G19" s="90">
        <f>G7+G18</f>
        <v>38117279.170000002</v>
      </c>
      <c r="H19" s="262"/>
      <c r="I19" s="98"/>
      <c r="J19" s="98"/>
      <c r="K19" s="98"/>
      <c r="L19" s="365">
        <f>L7+L18</f>
        <v>40306777.25</v>
      </c>
      <c r="M19" s="8"/>
      <c r="N19" s="8"/>
    </row>
    <row r="20" spans="1:14" s="3" customFormat="1" ht="24.6" customHeight="1" thickTop="1">
      <c r="A20" s="210"/>
      <c r="B20" s="211"/>
      <c r="C20" s="210"/>
      <c r="D20" s="269"/>
      <c r="E20" s="269"/>
      <c r="F20" s="269"/>
      <c r="G20" s="269"/>
      <c r="H20" s="210"/>
      <c r="I20" s="269"/>
      <c r="J20" s="269"/>
      <c r="K20" s="269"/>
      <c r="L20" s="211"/>
      <c r="M20" s="8"/>
      <c r="N20" s="8"/>
    </row>
    <row r="21" spans="1:14" ht="24.6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1"/>
      <c r="N21" s="1"/>
    </row>
    <row r="22" spans="1:14" ht="24.6" customHeight="1">
      <c r="A22" s="271" t="s">
        <v>307</v>
      </c>
      <c r="B22" s="270"/>
      <c r="C22" s="272"/>
      <c r="D22" s="272"/>
      <c r="E22" s="272"/>
      <c r="F22" s="272"/>
      <c r="G22" s="212">
        <v>2562</v>
      </c>
      <c r="H22" s="272"/>
      <c r="I22" s="272"/>
      <c r="J22" s="272"/>
      <c r="K22" s="272"/>
      <c r="L22" s="212">
        <v>2561</v>
      </c>
      <c r="M22" s="1"/>
      <c r="N22" s="1"/>
    </row>
    <row r="23" spans="1:14" ht="24.6" customHeight="1">
      <c r="A23" s="271"/>
      <c r="B23" s="270" t="s">
        <v>94</v>
      </c>
      <c r="C23" s="272"/>
      <c r="D23" s="272"/>
      <c r="E23" s="272"/>
      <c r="F23" s="272"/>
      <c r="G23" s="272">
        <v>8805088.9100000001</v>
      </c>
      <c r="H23" s="272"/>
      <c r="I23" s="272"/>
      <c r="J23" s="272"/>
      <c r="K23" s="272"/>
      <c r="L23" s="272">
        <v>8240950.5300000003</v>
      </c>
      <c r="M23" s="1"/>
      <c r="N23" s="1"/>
    </row>
    <row r="24" spans="1:14" ht="24.6" customHeight="1">
      <c r="A24" s="271"/>
      <c r="B24" s="270" t="s">
        <v>9</v>
      </c>
      <c r="C24" s="272"/>
      <c r="D24" s="272"/>
      <c r="E24" s="272"/>
      <c r="F24" s="272"/>
      <c r="G24" s="272">
        <v>96417</v>
      </c>
      <c r="H24" s="272"/>
      <c r="I24" s="272"/>
      <c r="J24" s="272"/>
      <c r="K24" s="272"/>
      <c r="L24" s="272">
        <v>76100</v>
      </c>
      <c r="M24" s="1"/>
      <c r="N24" s="1"/>
    </row>
    <row r="25" spans="1:14" ht="24.6" customHeight="1">
      <c r="A25" s="271"/>
      <c r="B25" s="270" t="s">
        <v>10</v>
      </c>
      <c r="C25" s="272"/>
      <c r="D25" s="272"/>
      <c r="E25" s="272"/>
      <c r="F25" s="272"/>
      <c r="G25" s="272">
        <v>113413.5</v>
      </c>
      <c r="H25" s="272"/>
      <c r="I25" s="272"/>
      <c r="J25" s="272"/>
      <c r="K25" s="272"/>
      <c r="L25" s="272">
        <v>104656.5</v>
      </c>
      <c r="M25" s="1"/>
      <c r="N25" s="1"/>
    </row>
    <row r="26" spans="1:14" ht="24.6" customHeight="1">
      <c r="A26" s="271"/>
      <c r="B26" s="270" t="s">
        <v>166</v>
      </c>
      <c r="C26" s="272"/>
      <c r="D26" s="272"/>
      <c r="E26" s="272"/>
      <c r="F26" s="272"/>
      <c r="G26" s="272">
        <v>6370</v>
      </c>
      <c r="H26" s="272"/>
      <c r="I26" s="272"/>
      <c r="J26" s="272"/>
      <c r="K26" s="272"/>
      <c r="L26" s="272">
        <v>18510</v>
      </c>
      <c r="M26" s="1"/>
      <c r="N26" s="1"/>
    </row>
    <row r="27" spans="1:14" ht="24.6" customHeight="1">
      <c r="A27" s="270"/>
      <c r="B27" s="270" t="s">
        <v>95</v>
      </c>
      <c r="C27" s="272"/>
      <c r="D27" s="272"/>
      <c r="E27" s="272"/>
      <c r="F27" s="272"/>
      <c r="G27" s="272">
        <f>G19-G23-G24-G25-G26</f>
        <v>29095989.760000002</v>
      </c>
      <c r="H27" s="272"/>
      <c r="I27" s="272"/>
      <c r="J27" s="272"/>
      <c r="K27" s="272"/>
      <c r="L27" s="272">
        <f>L19-L23-L24-L25-L26</f>
        <v>31866560.219999999</v>
      </c>
      <c r="M27" s="1"/>
      <c r="N27" s="1"/>
    </row>
    <row r="28" spans="1:14" ht="24.6" customHeight="1" thickBot="1">
      <c r="A28" s="270"/>
      <c r="B28" s="270"/>
      <c r="C28" s="272"/>
      <c r="D28" s="272"/>
      <c r="E28" s="272"/>
      <c r="F28" s="272"/>
      <c r="G28" s="273">
        <f>SUM(G23:G27)</f>
        <v>38117279.170000002</v>
      </c>
      <c r="H28" s="272"/>
      <c r="I28" s="272"/>
      <c r="J28" s="272"/>
      <c r="K28" s="272"/>
      <c r="L28" s="273">
        <v>40306777.25</v>
      </c>
      <c r="M28" s="1"/>
      <c r="N28" s="1"/>
    </row>
    <row r="29" spans="1:14" ht="24.6" customHeight="1" thickTop="1">
      <c r="A29" s="270"/>
      <c r="B29" s="270"/>
      <c r="C29" s="272"/>
      <c r="D29" s="272"/>
      <c r="E29" s="272"/>
      <c r="F29" s="272"/>
      <c r="G29" s="272"/>
      <c r="H29" s="182"/>
      <c r="I29" s="182"/>
      <c r="J29" s="182"/>
      <c r="K29" s="272"/>
      <c r="L29" s="270"/>
      <c r="M29" s="1"/>
      <c r="N29" s="1"/>
    </row>
    <row r="30" spans="1:14" ht="24.6" customHeight="1">
      <c r="A30" s="270"/>
      <c r="B30" s="270"/>
      <c r="C30" s="272"/>
      <c r="D30" s="272"/>
      <c r="E30" s="272"/>
      <c r="F30" s="272"/>
      <c r="G30" s="212">
        <v>2562</v>
      </c>
      <c r="H30" s="182"/>
      <c r="I30" s="182"/>
      <c r="J30" s="182"/>
      <c r="K30" s="272"/>
      <c r="L30" s="212">
        <v>2561</v>
      </c>
      <c r="M30" s="1"/>
      <c r="N30" s="1"/>
    </row>
    <row r="31" spans="1:14" ht="24.6" customHeight="1">
      <c r="A31" s="270"/>
      <c r="B31" s="270"/>
      <c r="C31" s="272"/>
      <c r="D31" s="272"/>
      <c r="E31" s="272"/>
      <c r="F31" s="272"/>
      <c r="G31" s="212"/>
      <c r="H31" s="182"/>
      <c r="I31" s="182"/>
      <c r="J31" s="182"/>
      <c r="K31" s="272"/>
      <c r="L31" s="212"/>
      <c r="M31" s="1"/>
      <c r="N31" s="1"/>
    </row>
    <row r="32" spans="1:14" ht="24.6" customHeight="1">
      <c r="A32" s="85"/>
      <c r="B32" s="85" t="s">
        <v>186</v>
      </c>
      <c r="C32" s="85"/>
      <c r="D32" s="85"/>
      <c r="E32" s="85"/>
      <c r="F32" s="85"/>
      <c r="G32" s="86">
        <v>2319000</v>
      </c>
      <c r="H32" s="85"/>
      <c r="I32" s="85"/>
      <c r="J32" s="85"/>
      <c r="K32" s="272"/>
      <c r="L32" s="86">
        <v>453895.24</v>
      </c>
      <c r="M32" s="1"/>
      <c r="N32" s="1"/>
    </row>
    <row r="33" spans="1:14" ht="24.6" customHeight="1">
      <c r="A33" s="85"/>
      <c r="B33" s="274" t="s">
        <v>243</v>
      </c>
      <c r="C33" s="85"/>
      <c r="D33" s="85"/>
      <c r="E33" s="85"/>
      <c r="F33" s="85"/>
      <c r="G33" s="85"/>
      <c r="H33" s="85"/>
      <c r="I33" s="85"/>
      <c r="J33" s="85"/>
      <c r="K33" s="272"/>
      <c r="L33" s="270"/>
      <c r="M33" s="1"/>
      <c r="N33" s="1"/>
    </row>
    <row r="34" spans="1:14" ht="24.6" customHeight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272"/>
      <c r="L34" s="270"/>
      <c r="M34" s="1"/>
      <c r="N34" s="1"/>
    </row>
    <row r="35" spans="1:14" ht="24.6" customHeight="1">
      <c r="A35" s="85"/>
      <c r="B35" s="182"/>
      <c r="C35" s="275"/>
      <c r="D35" s="275"/>
      <c r="E35" s="275"/>
      <c r="F35" s="275"/>
      <c r="G35" s="85"/>
      <c r="H35" s="85"/>
      <c r="I35" s="85"/>
      <c r="J35" s="85"/>
      <c r="K35" s="85"/>
      <c r="L35" s="85"/>
      <c r="M35" s="1"/>
      <c r="N35" s="1"/>
    </row>
    <row r="36" spans="1:14" ht="24.6" customHeight="1">
      <c r="A36" s="85"/>
      <c r="B36" s="276"/>
      <c r="C36" s="277"/>
      <c r="D36" s="277"/>
      <c r="E36" s="277"/>
      <c r="F36" s="277"/>
      <c r="G36" s="85"/>
      <c r="H36" s="85"/>
      <c r="I36" s="85"/>
      <c r="J36" s="85"/>
      <c r="K36" s="85"/>
      <c r="L36" s="85"/>
      <c r="M36" s="1"/>
      <c r="N36" s="1"/>
    </row>
    <row r="37" spans="1:14" ht="24.6" customHeight="1">
      <c r="A37" s="270"/>
      <c r="B37" s="278"/>
      <c r="C37" s="277"/>
      <c r="D37" s="277"/>
      <c r="E37" s="277"/>
      <c r="F37" s="277"/>
      <c r="G37" s="272"/>
      <c r="H37" s="182"/>
      <c r="I37" s="182"/>
      <c r="J37" s="272"/>
      <c r="K37" s="272"/>
      <c r="L37" s="272"/>
      <c r="M37" s="1"/>
      <c r="N37" s="1"/>
    </row>
    <row r="38" spans="1:14" ht="24.6" customHeight="1">
      <c r="A38" s="279"/>
      <c r="B38" s="278"/>
      <c r="C38" s="277"/>
      <c r="D38" s="279"/>
      <c r="E38" s="182"/>
      <c r="F38" s="182"/>
      <c r="G38" s="182"/>
      <c r="H38" s="182"/>
      <c r="I38" s="182"/>
      <c r="J38" s="182"/>
      <c r="K38" s="182"/>
      <c r="L38" s="182"/>
      <c r="M38" s="1"/>
      <c r="N38" s="1"/>
    </row>
    <row r="39" spans="1:14" ht="24.6" customHeight="1">
      <c r="A39" s="279"/>
      <c r="B39" s="279"/>
      <c r="C39" s="279"/>
      <c r="D39" s="182"/>
      <c r="E39" s="182"/>
      <c r="F39" s="182"/>
      <c r="G39" s="182"/>
      <c r="H39" s="182"/>
      <c r="I39" s="182"/>
      <c r="J39" s="182"/>
      <c r="K39" s="183"/>
      <c r="L39" s="182"/>
    </row>
    <row r="40" spans="1:14" ht="24.6" customHeight="1">
      <c r="A40" s="279"/>
      <c r="B40" s="279"/>
      <c r="C40" s="279"/>
      <c r="D40" s="182"/>
      <c r="E40" s="182"/>
      <c r="F40" s="182"/>
      <c r="G40" s="182"/>
      <c r="H40" s="182"/>
      <c r="I40" s="182"/>
      <c r="J40" s="182"/>
      <c r="K40" s="183"/>
      <c r="L40" s="182"/>
    </row>
    <row r="41" spans="1:14" ht="24.6" customHeight="1">
      <c r="A41" s="182"/>
      <c r="B41" s="279"/>
      <c r="C41" s="279"/>
      <c r="D41" s="279"/>
      <c r="E41" s="279"/>
      <c r="F41" s="279"/>
      <c r="G41" s="279"/>
      <c r="H41" s="182"/>
      <c r="I41" s="182"/>
      <c r="J41" s="182"/>
      <c r="K41" s="183"/>
      <c r="L41" s="182"/>
    </row>
    <row r="42" spans="1:14" ht="24.6" customHeight="1">
      <c r="A42" s="270"/>
      <c r="B42" s="270"/>
      <c r="C42" s="272"/>
      <c r="D42" s="272"/>
      <c r="E42" s="272"/>
      <c r="F42" s="272"/>
      <c r="G42" s="272"/>
      <c r="H42" s="182"/>
      <c r="I42" s="182"/>
      <c r="J42" s="182"/>
      <c r="K42" s="183"/>
      <c r="L42" s="182"/>
    </row>
    <row r="43" spans="1:14" ht="24.6" customHeight="1">
      <c r="A43" s="270"/>
      <c r="B43" s="270"/>
      <c r="C43" s="272"/>
      <c r="D43" s="272"/>
      <c r="E43" s="272"/>
      <c r="F43" s="272"/>
      <c r="G43" s="272"/>
      <c r="H43" s="182"/>
      <c r="I43" s="182"/>
      <c r="J43" s="182"/>
      <c r="K43" s="183"/>
      <c r="L43" s="182"/>
    </row>
    <row r="44" spans="1:14" ht="24.6" customHeight="1">
      <c r="A44" s="182"/>
      <c r="B44" s="182"/>
      <c r="C44" s="183"/>
      <c r="D44" s="183"/>
      <c r="E44" s="183"/>
      <c r="F44" s="183"/>
      <c r="G44" s="183"/>
      <c r="H44" s="182"/>
      <c r="I44" s="182"/>
      <c r="J44" s="182"/>
      <c r="K44" s="183"/>
      <c r="L44" s="182"/>
    </row>
    <row r="45" spans="1:14" ht="24.6" customHeight="1">
      <c r="A45" s="182"/>
      <c r="B45" s="182"/>
      <c r="C45" s="183"/>
      <c r="D45" s="183"/>
      <c r="E45" s="183"/>
      <c r="F45" s="183"/>
      <c r="G45" s="183"/>
      <c r="H45" s="182"/>
      <c r="I45" s="182"/>
      <c r="J45" s="182"/>
      <c r="K45" s="183"/>
      <c r="L45" s="182"/>
    </row>
    <row r="46" spans="1:14" ht="24.6" customHeight="1">
      <c r="A46" s="182"/>
      <c r="B46" s="182"/>
      <c r="C46" s="183"/>
      <c r="D46" s="183"/>
      <c r="E46" s="183"/>
      <c r="F46" s="183"/>
      <c r="G46" s="183"/>
      <c r="H46" s="182"/>
      <c r="I46" s="182"/>
      <c r="J46" s="182"/>
      <c r="K46" s="183"/>
      <c r="L46" s="182"/>
    </row>
    <row r="47" spans="1:14" ht="24.6" customHeight="1">
      <c r="A47" s="182"/>
      <c r="B47" s="182"/>
      <c r="C47" s="183"/>
      <c r="D47" s="183"/>
      <c r="E47" s="183"/>
      <c r="F47" s="183"/>
      <c r="G47" s="183"/>
      <c r="H47" s="182"/>
      <c r="I47" s="182"/>
      <c r="J47" s="182"/>
      <c r="K47" s="183"/>
      <c r="L47" s="182"/>
    </row>
    <row r="48" spans="1:14" ht="24.6" customHeight="1">
      <c r="A48" s="182"/>
      <c r="B48" s="182"/>
      <c r="C48" s="183"/>
      <c r="D48" s="183"/>
      <c r="E48" s="183"/>
      <c r="F48" s="183"/>
      <c r="G48" s="183"/>
      <c r="H48" s="182"/>
      <c r="I48" s="182"/>
      <c r="J48" s="182"/>
      <c r="K48" s="183"/>
      <c r="L48" s="182"/>
    </row>
    <row r="49" spans="1:12" ht="24.6" customHeight="1">
      <c r="A49" s="182"/>
      <c r="B49" s="182"/>
      <c r="C49" s="183"/>
      <c r="D49" s="183"/>
      <c r="E49" s="183"/>
      <c r="F49" s="183"/>
      <c r="G49" s="183"/>
      <c r="H49" s="182"/>
      <c r="I49" s="182"/>
      <c r="J49" s="182"/>
      <c r="K49" s="183"/>
      <c r="L49" s="182"/>
    </row>
    <row r="50" spans="1:12" ht="24.6" customHeight="1">
      <c r="C50" s="7"/>
      <c r="D50" s="7"/>
      <c r="E50" s="7"/>
      <c r="F50" s="7"/>
      <c r="G50" s="7"/>
    </row>
    <row r="51" spans="1:12" ht="24.6" customHeight="1">
      <c r="C51" s="7"/>
      <c r="D51" s="7"/>
      <c r="E51" s="7"/>
      <c r="F51" s="7"/>
      <c r="G51" s="7"/>
    </row>
    <row r="52" spans="1:12" ht="24.6" customHeight="1">
      <c r="C52" s="7"/>
      <c r="D52" s="7"/>
      <c r="E52" s="7"/>
      <c r="F52" s="7"/>
      <c r="G52" s="7"/>
    </row>
    <row r="53" spans="1:12" ht="24.6" customHeight="1">
      <c r="C53" s="7"/>
      <c r="D53" s="7"/>
      <c r="E53" s="7"/>
      <c r="F53" s="7"/>
      <c r="G53" s="7"/>
    </row>
    <row r="54" spans="1:12" ht="24.6" customHeight="1">
      <c r="C54" s="7"/>
      <c r="D54" s="7"/>
      <c r="E54" s="7"/>
      <c r="F54" s="7"/>
      <c r="G54" s="7"/>
    </row>
    <row r="55" spans="1:12" ht="24.6" customHeight="1">
      <c r="C55" s="7"/>
      <c r="D55" s="7"/>
      <c r="E55" s="7"/>
      <c r="F55" s="7"/>
      <c r="G55" s="7"/>
    </row>
  </sheetData>
  <mergeCells count="7">
    <mergeCell ref="C6:G6"/>
    <mergeCell ref="H6:L6"/>
    <mergeCell ref="C5:G5"/>
    <mergeCell ref="H5:L5"/>
    <mergeCell ref="A1:L1"/>
    <mergeCell ref="A2:L2"/>
    <mergeCell ref="A3:L3"/>
  </mergeCells>
  <pageMargins left="0.70866141732283472" right="0.15748031496062992" top="0.74803149606299213" bottom="0.27559055118110237" header="0.35433070866141736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214"/>
  <sheetViews>
    <sheetView topLeftCell="A31" zoomScaleNormal="100" workbookViewId="0">
      <selection activeCell="C64" sqref="C64"/>
    </sheetView>
  </sheetViews>
  <sheetFormatPr defaultColWidth="10.140625" defaultRowHeight="25.15" customHeight="1"/>
  <cols>
    <col min="1" max="1" width="23.5703125" style="65" customWidth="1"/>
    <col min="2" max="2" width="23.7109375" style="65" customWidth="1"/>
    <col min="3" max="3" width="53" style="58" customWidth="1"/>
    <col min="4" max="5" width="18.7109375" style="59" customWidth="1"/>
    <col min="6" max="6" width="18.7109375" style="60" customWidth="1"/>
    <col min="7" max="7" width="12.85546875" style="60" customWidth="1"/>
    <col min="8" max="8" width="12.42578125" style="60" customWidth="1"/>
    <col min="9" max="9" width="7.140625" style="61" customWidth="1"/>
    <col min="10" max="10" width="8" style="23" customWidth="1"/>
    <col min="11" max="16384" width="10.140625" style="23"/>
  </cols>
  <sheetData>
    <row r="1" spans="1:9" ht="25.15" customHeight="1">
      <c r="A1" s="419" t="s">
        <v>0</v>
      </c>
      <c r="B1" s="419"/>
      <c r="C1" s="419"/>
      <c r="D1" s="419"/>
      <c r="E1" s="419"/>
      <c r="F1" s="419"/>
      <c r="G1" s="419"/>
      <c r="H1" s="419"/>
    </row>
    <row r="2" spans="1:9" ht="25.15" customHeight="1">
      <c r="A2" s="419" t="s">
        <v>21</v>
      </c>
      <c r="B2" s="419"/>
      <c r="C2" s="419"/>
      <c r="D2" s="419"/>
      <c r="E2" s="419"/>
      <c r="F2" s="419"/>
      <c r="G2" s="419"/>
      <c r="H2" s="419"/>
    </row>
    <row r="3" spans="1:9" ht="25.15" customHeight="1">
      <c r="A3" s="420" t="s">
        <v>254</v>
      </c>
      <c r="B3" s="420"/>
      <c r="C3" s="420"/>
      <c r="D3" s="420"/>
      <c r="E3" s="420"/>
      <c r="F3" s="420"/>
      <c r="G3" s="420"/>
      <c r="H3" s="420"/>
      <c r="I3" s="62"/>
    </row>
    <row r="4" spans="1:9" ht="25.15" customHeight="1">
      <c r="A4" s="282" t="s">
        <v>244</v>
      </c>
      <c r="B4" s="282"/>
      <c r="C4" s="283"/>
      <c r="D4" s="284"/>
      <c r="E4" s="284"/>
      <c r="F4" s="285"/>
      <c r="G4" s="285"/>
      <c r="H4" s="285"/>
    </row>
    <row r="5" spans="1:9" ht="25.15" customHeight="1">
      <c r="A5" s="282" t="s">
        <v>257</v>
      </c>
      <c r="B5" s="282"/>
      <c r="C5" s="283"/>
      <c r="D5" s="284"/>
      <c r="E5" s="284"/>
      <c r="F5" s="285"/>
      <c r="G5" s="285"/>
      <c r="H5" s="285"/>
    </row>
    <row r="6" spans="1:9" ht="25.15" customHeight="1">
      <c r="A6" s="421" t="s">
        <v>131</v>
      </c>
      <c r="B6" s="421" t="s">
        <v>132</v>
      </c>
      <c r="C6" s="415" t="s">
        <v>133</v>
      </c>
      <c r="D6" s="286" t="s">
        <v>156</v>
      </c>
      <c r="E6" s="422" t="s">
        <v>96</v>
      </c>
      <c r="F6" s="414" t="s">
        <v>97</v>
      </c>
      <c r="G6" s="415" t="s">
        <v>98</v>
      </c>
      <c r="H6" s="286" t="s">
        <v>99</v>
      </c>
    </row>
    <row r="7" spans="1:9" ht="25.15" customHeight="1">
      <c r="A7" s="421"/>
      <c r="B7" s="421"/>
      <c r="C7" s="415"/>
      <c r="D7" s="287" t="s">
        <v>157</v>
      </c>
      <c r="E7" s="422"/>
      <c r="F7" s="414"/>
      <c r="G7" s="415"/>
      <c r="H7" s="288" t="s">
        <v>100</v>
      </c>
    </row>
    <row r="8" spans="1:9" ht="25.15" customHeight="1">
      <c r="A8" s="289" t="s">
        <v>101</v>
      </c>
      <c r="B8" s="289" t="s">
        <v>158</v>
      </c>
      <c r="C8" s="290" t="s">
        <v>308</v>
      </c>
      <c r="D8" s="291">
        <v>604000</v>
      </c>
      <c r="E8" s="291">
        <v>453895.24</v>
      </c>
      <c r="F8" s="291">
        <v>453895.24</v>
      </c>
      <c r="G8" s="292"/>
      <c r="H8" s="292"/>
    </row>
    <row r="9" spans="1:9" ht="25.15" customHeight="1">
      <c r="A9" s="293" t="s">
        <v>101</v>
      </c>
      <c r="B9" s="293" t="s">
        <v>158</v>
      </c>
      <c r="C9" s="294" t="s">
        <v>309</v>
      </c>
      <c r="D9" s="295">
        <v>497200</v>
      </c>
      <c r="E9" s="295">
        <v>496000</v>
      </c>
      <c r="F9" s="296">
        <v>496000</v>
      </c>
      <c r="G9" s="297"/>
      <c r="H9" s="298"/>
    </row>
    <row r="10" spans="1:9" ht="25.15" customHeight="1">
      <c r="A10" s="293" t="s">
        <v>101</v>
      </c>
      <c r="B10" s="293" t="s">
        <v>158</v>
      </c>
      <c r="C10" s="294" t="s">
        <v>310</v>
      </c>
      <c r="D10" s="295">
        <v>499100</v>
      </c>
      <c r="E10" s="296">
        <v>498000</v>
      </c>
      <c r="F10" s="296">
        <v>498000</v>
      </c>
      <c r="G10" s="297"/>
      <c r="H10" s="297"/>
    </row>
    <row r="11" spans="1:9" ht="25.15" customHeight="1">
      <c r="A11" s="293" t="s">
        <v>101</v>
      </c>
      <c r="B11" s="293" t="s">
        <v>158</v>
      </c>
      <c r="C11" s="294" t="s">
        <v>311</v>
      </c>
      <c r="D11" s="295">
        <v>211000</v>
      </c>
      <c r="E11" s="296">
        <v>210000</v>
      </c>
      <c r="F11" s="296">
        <v>210000</v>
      </c>
      <c r="G11" s="297"/>
      <c r="H11" s="297"/>
    </row>
    <row r="12" spans="1:9" ht="25.15" customHeight="1">
      <c r="A12" s="293" t="s">
        <v>101</v>
      </c>
      <c r="B12" s="293" t="s">
        <v>158</v>
      </c>
      <c r="C12" s="294" t="s">
        <v>189</v>
      </c>
      <c r="D12" s="299"/>
      <c r="E12" s="299"/>
      <c r="F12" s="299"/>
      <c r="G12" s="297"/>
      <c r="H12" s="297"/>
    </row>
    <row r="13" spans="1:9" ht="25.15" customHeight="1">
      <c r="A13" s="293" t="s">
        <v>108</v>
      </c>
      <c r="B13" s="293" t="s">
        <v>312</v>
      </c>
      <c r="C13" s="294" t="s">
        <v>313</v>
      </c>
      <c r="D13" s="295">
        <v>71200</v>
      </c>
      <c r="E13" s="296">
        <v>71200</v>
      </c>
      <c r="F13" s="296">
        <v>71200</v>
      </c>
      <c r="G13" s="297"/>
      <c r="H13" s="297"/>
    </row>
    <row r="14" spans="1:9" ht="25.15" customHeight="1">
      <c r="A14" s="293" t="s">
        <v>101</v>
      </c>
      <c r="B14" s="293" t="s">
        <v>158</v>
      </c>
      <c r="C14" s="294" t="s">
        <v>314</v>
      </c>
      <c r="D14" s="295">
        <v>410000</v>
      </c>
      <c r="E14" s="296">
        <v>409000</v>
      </c>
      <c r="F14" s="296">
        <v>409000</v>
      </c>
      <c r="G14" s="297"/>
      <c r="H14" s="297"/>
    </row>
    <row r="15" spans="1:9" ht="25.15" customHeight="1">
      <c r="A15" s="293"/>
      <c r="B15" s="293"/>
      <c r="C15" s="294" t="s">
        <v>315</v>
      </c>
      <c r="D15" s="295"/>
      <c r="E15" s="296"/>
      <c r="F15" s="296"/>
      <c r="G15" s="297"/>
      <c r="H15" s="297"/>
    </row>
    <row r="16" spans="1:9" ht="25.15" customHeight="1">
      <c r="A16" s="293" t="s">
        <v>101</v>
      </c>
      <c r="B16" s="293" t="s">
        <v>158</v>
      </c>
      <c r="C16" s="294" t="s">
        <v>316</v>
      </c>
      <c r="D16" s="295">
        <v>102600</v>
      </c>
      <c r="E16" s="296">
        <v>102000</v>
      </c>
      <c r="F16" s="296">
        <v>102000</v>
      </c>
      <c r="G16" s="297"/>
      <c r="H16" s="297"/>
    </row>
    <row r="17" spans="1:8" ht="25.15" customHeight="1">
      <c r="A17" s="293"/>
      <c r="B17" s="293"/>
      <c r="C17" s="294" t="s">
        <v>317</v>
      </c>
      <c r="D17" s="295"/>
      <c r="E17" s="296"/>
      <c r="F17" s="296"/>
      <c r="G17" s="297"/>
      <c r="H17" s="297"/>
    </row>
    <row r="18" spans="1:8" ht="25.15" customHeight="1">
      <c r="A18" s="293" t="s">
        <v>101</v>
      </c>
      <c r="B18" s="293" t="s">
        <v>158</v>
      </c>
      <c r="C18" s="294" t="s">
        <v>318</v>
      </c>
      <c r="D18" s="295">
        <v>766300</v>
      </c>
      <c r="E18" s="296">
        <v>629000</v>
      </c>
      <c r="F18" s="296">
        <v>629000</v>
      </c>
      <c r="G18" s="297"/>
      <c r="H18" s="297"/>
    </row>
    <row r="19" spans="1:8" ht="25.15" customHeight="1">
      <c r="A19" s="293"/>
      <c r="B19" s="293"/>
      <c r="C19" s="294" t="s">
        <v>319</v>
      </c>
      <c r="D19" s="295"/>
      <c r="E19" s="296"/>
      <c r="F19" s="296"/>
      <c r="G19" s="297"/>
      <c r="H19" s="297"/>
    </row>
    <row r="20" spans="1:8" ht="25.15" customHeight="1">
      <c r="A20" s="293" t="s">
        <v>101</v>
      </c>
      <c r="B20" s="293" t="s">
        <v>158</v>
      </c>
      <c r="C20" s="294" t="s">
        <v>318</v>
      </c>
      <c r="D20" s="295">
        <v>262000</v>
      </c>
      <c r="E20" s="296">
        <v>260000</v>
      </c>
      <c r="F20" s="296">
        <v>260000</v>
      </c>
      <c r="G20" s="297"/>
      <c r="H20" s="297"/>
    </row>
    <row r="21" spans="1:8" ht="25.15" customHeight="1">
      <c r="A21" s="293"/>
      <c r="B21" s="293"/>
      <c r="C21" s="294" t="s">
        <v>320</v>
      </c>
      <c r="D21" s="295"/>
      <c r="E21" s="296"/>
      <c r="F21" s="296"/>
      <c r="G21" s="297"/>
      <c r="H21" s="297"/>
    </row>
    <row r="22" spans="1:8" ht="25.15" customHeight="1">
      <c r="A22" s="293"/>
      <c r="B22" s="293"/>
      <c r="C22" s="294" t="s">
        <v>321</v>
      </c>
      <c r="D22" s="295"/>
      <c r="E22" s="296"/>
      <c r="F22" s="296"/>
      <c r="G22" s="297"/>
      <c r="H22" s="297"/>
    </row>
    <row r="23" spans="1:8" ht="25.15" customHeight="1">
      <c r="A23" s="293" t="s">
        <v>101</v>
      </c>
      <c r="B23" s="293" t="s">
        <v>158</v>
      </c>
      <c r="C23" s="294" t="s">
        <v>318</v>
      </c>
      <c r="D23" s="295">
        <v>381000</v>
      </c>
      <c r="E23" s="296">
        <v>380000</v>
      </c>
      <c r="F23" s="296">
        <v>380000</v>
      </c>
      <c r="G23" s="297"/>
      <c r="H23" s="297"/>
    </row>
    <row r="24" spans="1:8" ht="25.15" customHeight="1">
      <c r="A24" s="293"/>
      <c r="B24" s="293"/>
      <c r="C24" s="294" t="s">
        <v>322</v>
      </c>
      <c r="D24" s="295"/>
      <c r="E24" s="296"/>
      <c r="F24" s="296"/>
      <c r="G24" s="297"/>
      <c r="H24" s="297"/>
    </row>
    <row r="25" spans="1:8" ht="25.15" customHeight="1">
      <c r="A25" s="293" t="s">
        <v>101</v>
      </c>
      <c r="B25" s="293" t="s">
        <v>158</v>
      </c>
      <c r="C25" s="294" t="s">
        <v>323</v>
      </c>
      <c r="D25" s="295">
        <v>1334400</v>
      </c>
      <c r="E25" s="296">
        <v>1090000</v>
      </c>
      <c r="F25" s="296"/>
      <c r="G25" s="297">
        <v>1090000</v>
      </c>
      <c r="H25" s="297"/>
    </row>
    <row r="26" spans="1:8" ht="25.15" customHeight="1">
      <c r="A26" s="293"/>
      <c r="B26" s="293"/>
      <c r="C26" s="294" t="s">
        <v>324</v>
      </c>
      <c r="D26" s="295"/>
      <c r="E26" s="296"/>
      <c r="F26" s="296"/>
      <c r="G26" s="297"/>
      <c r="H26" s="297"/>
    </row>
    <row r="27" spans="1:8" ht="25.15" customHeight="1">
      <c r="A27" s="293"/>
      <c r="B27" s="293"/>
      <c r="C27" s="294"/>
      <c r="D27" s="295"/>
      <c r="E27" s="296"/>
      <c r="F27" s="296"/>
      <c r="G27" s="297"/>
      <c r="H27" s="297"/>
    </row>
    <row r="28" spans="1:8" ht="25.15" customHeight="1">
      <c r="A28" s="317"/>
      <c r="B28" s="317"/>
      <c r="C28" s="318"/>
      <c r="D28" s="319"/>
      <c r="E28" s="320"/>
      <c r="F28" s="320"/>
      <c r="G28" s="321"/>
      <c r="H28" s="321"/>
    </row>
    <row r="29" spans="1:8" ht="25.15" customHeight="1">
      <c r="A29" s="307"/>
      <c r="B29" s="307"/>
      <c r="C29" s="308"/>
      <c r="D29" s="309"/>
      <c r="E29" s="310"/>
      <c r="F29" s="310"/>
      <c r="G29" s="311"/>
      <c r="H29" s="311"/>
    </row>
    <row r="30" spans="1:8" ht="25.15" customHeight="1">
      <c r="A30" s="312"/>
      <c r="B30" s="312"/>
      <c r="C30" s="313"/>
      <c r="D30" s="314"/>
      <c r="E30" s="315"/>
      <c r="F30" s="315"/>
      <c r="G30" s="316"/>
      <c r="H30" s="316"/>
    </row>
    <row r="31" spans="1:8" ht="25.15" customHeight="1">
      <c r="A31" s="293" t="s">
        <v>101</v>
      </c>
      <c r="B31" s="293" t="s">
        <v>158</v>
      </c>
      <c r="C31" s="294" t="s">
        <v>325</v>
      </c>
      <c r="D31" s="295">
        <v>615300</v>
      </c>
      <c r="E31" s="296">
        <v>504000</v>
      </c>
      <c r="F31" s="296"/>
      <c r="G31" s="297">
        <v>504000</v>
      </c>
      <c r="H31" s="297"/>
    </row>
    <row r="32" spans="1:8" ht="25.15" customHeight="1">
      <c r="A32" s="293"/>
      <c r="B32" s="293"/>
      <c r="C32" s="294"/>
      <c r="D32" s="295"/>
      <c r="E32" s="296"/>
      <c r="F32" s="296"/>
      <c r="G32" s="297"/>
      <c r="H32" s="297"/>
    </row>
    <row r="33" spans="1:9" ht="25.15" customHeight="1">
      <c r="A33" s="293" t="s">
        <v>101</v>
      </c>
      <c r="B33" s="293" t="s">
        <v>158</v>
      </c>
      <c r="C33" s="294" t="s">
        <v>326</v>
      </c>
      <c r="D33" s="295">
        <v>886400</v>
      </c>
      <c r="E33" s="296">
        <v>725000</v>
      </c>
      <c r="F33" s="296"/>
      <c r="G33" s="297">
        <v>725000</v>
      </c>
      <c r="H33" s="297"/>
    </row>
    <row r="34" spans="1:9" ht="25.15" customHeight="1">
      <c r="A34" s="300"/>
      <c r="B34" s="300"/>
      <c r="C34" s="301"/>
      <c r="D34" s="295"/>
      <c r="E34" s="296"/>
      <c r="F34" s="296"/>
      <c r="G34" s="297"/>
      <c r="H34" s="302"/>
    </row>
    <row r="35" spans="1:9" ht="25.15" customHeight="1">
      <c r="A35" s="416" t="s">
        <v>86</v>
      </c>
      <c r="B35" s="417"/>
      <c r="C35" s="418"/>
      <c r="D35" s="303">
        <f>SUM(D8:D34)</f>
        <v>6640500</v>
      </c>
      <c r="E35" s="303">
        <f>SUM(E8:E34)</f>
        <v>5828095.2400000002</v>
      </c>
      <c r="F35" s="303">
        <f>SUM(F8:F34)</f>
        <v>3509095.24</v>
      </c>
      <c r="G35" s="303">
        <f>SUM(G8:G34)</f>
        <v>2319000</v>
      </c>
      <c r="H35" s="303"/>
    </row>
    <row r="36" spans="1:9" ht="25.15" customHeight="1">
      <c r="A36" s="304"/>
      <c r="B36" s="304"/>
      <c r="C36" s="304"/>
      <c r="D36" s="305"/>
      <c r="E36" s="305"/>
      <c r="F36" s="305"/>
      <c r="G36" s="305"/>
      <c r="H36" s="305"/>
    </row>
    <row r="37" spans="1:9" ht="25.15" customHeight="1">
      <c r="A37" s="304"/>
      <c r="B37" s="304"/>
      <c r="C37" s="304"/>
      <c r="D37" s="305"/>
      <c r="E37" s="305"/>
      <c r="F37" s="305"/>
      <c r="G37" s="305"/>
      <c r="H37" s="305"/>
    </row>
    <row r="38" spans="1:9" ht="25.15" customHeight="1">
      <c r="A38" s="282" t="s">
        <v>159</v>
      </c>
      <c r="B38" s="282"/>
      <c r="C38" s="283"/>
      <c r="D38" s="284"/>
      <c r="E38" s="284"/>
      <c r="F38" s="285"/>
      <c r="G38" s="285"/>
      <c r="H38" s="285"/>
    </row>
    <row r="39" spans="1:9" ht="25.15" customHeight="1">
      <c r="A39" s="421" t="s">
        <v>131</v>
      </c>
      <c r="B39" s="421" t="s">
        <v>132</v>
      </c>
      <c r="C39" s="415" t="s">
        <v>133</v>
      </c>
      <c r="D39" s="286" t="s">
        <v>156</v>
      </c>
      <c r="E39" s="422" t="s">
        <v>96</v>
      </c>
      <c r="F39" s="414" t="s">
        <v>97</v>
      </c>
      <c r="G39" s="415" t="s">
        <v>98</v>
      </c>
      <c r="H39" s="286" t="s">
        <v>99</v>
      </c>
    </row>
    <row r="40" spans="1:9" ht="25.15" customHeight="1">
      <c r="A40" s="421"/>
      <c r="B40" s="421"/>
      <c r="C40" s="415"/>
      <c r="D40" s="287" t="s">
        <v>157</v>
      </c>
      <c r="E40" s="422"/>
      <c r="F40" s="414"/>
      <c r="G40" s="415"/>
      <c r="H40" s="288" t="s">
        <v>100</v>
      </c>
    </row>
    <row r="41" spans="1:9" ht="25.15" customHeight="1">
      <c r="A41" s="289" t="s">
        <v>101</v>
      </c>
      <c r="B41" s="289" t="s">
        <v>158</v>
      </c>
      <c r="C41" s="290" t="s">
        <v>187</v>
      </c>
      <c r="D41" s="291">
        <v>88000</v>
      </c>
      <c r="E41" s="291">
        <v>88000</v>
      </c>
      <c r="F41" s="291">
        <v>88000</v>
      </c>
      <c r="G41" s="292"/>
      <c r="H41" s="292"/>
    </row>
    <row r="42" spans="1:9" ht="25.15" customHeight="1">
      <c r="A42" s="293" t="s">
        <v>101</v>
      </c>
      <c r="B42" s="293" t="s">
        <v>158</v>
      </c>
      <c r="C42" s="294" t="s">
        <v>188</v>
      </c>
      <c r="D42" s="295">
        <v>98000</v>
      </c>
      <c r="E42" s="295">
        <v>98000</v>
      </c>
      <c r="F42" s="296">
        <v>98000</v>
      </c>
      <c r="G42" s="297"/>
      <c r="H42" s="298"/>
    </row>
    <row r="43" spans="1:9" ht="25.15" customHeight="1">
      <c r="A43" s="293" t="s">
        <v>101</v>
      </c>
      <c r="B43" s="293" t="s">
        <v>158</v>
      </c>
      <c r="C43" s="294" t="s">
        <v>189</v>
      </c>
      <c r="D43" s="295"/>
      <c r="E43" s="296"/>
      <c r="F43" s="296"/>
      <c r="G43" s="297"/>
      <c r="H43" s="297"/>
    </row>
    <row r="44" spans="1:9" ht="25.15" customHeight="1">
      <c r="A44" s="293"/>
      <c r="B44" s="293"/>
      <c r="C44" s="294" t="s">
        <v>190</v>
      </c>
      <c r="D44" s="295">
        <v>185000</v>
      </c>
      <c r="E44" s="296">
        <v>185000</v>
      </c>
      <c r="F44" s="296">
        <v>185000</v>
      </c>
      <c r="G44" s="297"/>
      <c r="H44" s="297"/>
    </row>
    <row r="45" spans="1:9" ht="25.15" customHeight="1">
      <c r="A45" s="293" t="s">
        <v>101</v>
      </c>
      <c r="B45" s="293" t="s">
        <v>158</v>
      </c>
      <c r="C45" s="294" t="s">
        <v>189</v>
      </c>
      <c r="D45" s="299"/>
      <c r="E45" s="299"/>
      <c r="F45" s="299"/>
      <c r="G45" s="297"/>
      <c r="H45" s="297"/>
    </row>
    <row r="46" spans="1:9" ht="25.15" customHeight="1">
      <c r="A46" s="293"/>
      <c r="B46" s="293"/>
      <c r="C46" s="294" t="s">
        <v>191</v>
      </c>
      <c r="D46" s="295">
        <v>498000</v>
      </c>
      <c r="E46" s="296">
        <v>498000</v>
      </c>
      <c r="F46" s="296">
        <v>498000</v>
      </c>
      <c r="G46" s="297"/>
      <c r="H46" s="297"/>
    </row>
    <row r="47" spans="1:9" ht="25.15" customHeight="1">
      <c r="A47" s="293" t="s">
        <v>101</v>
      </c>
      <c r="B47" s="293" t="s">
        <v>158</v>
      </c>
      <c r="C47" s="294" t="s">
        <v>192</v>
      </c>
      <c r="D47" s="295"/>
      <c r="E47" s="296"/>
      <c r="F47" s="296"/>
      <c r="G47" s="297"/>
      <c r="H47" s="297"/>
    </row>
    <row r="48" spans="1:9" s="64" customFormat="1" ht="25.15" customHeight="1">
      <c r="A48" s="293"/>
      <c r="B48" s="293"/>
      <c r="C48" s="294" t="s">
        <v>193</v>
      </c>
      <c r="D48" s="295">
        <v>500000</v>
      </c>
      <c r="E48" s="296">
        <v>500000</v>
      </c>
      <c r="F48" s="296">
        <v>500000</v>
      </c>
      <c r="G48" s="297"/>
      <c r="H48" s="297"/>
      <c r="I48" s="63"/>
    </row>
    <row r="49" spans="1:8" ht="25.15" customHeight="1">
      <c r="A49" s="293" t="s">
        <v>101</v>
      </c>
      <c r="B49" s="293" t="s">
        <v>158</v>
      </c>
      <c r="C49" s="294" t="s">
        <v>194</v>
      </c>
      <c r="D49" s="295"/>
      <c r="E49" s="296"/>
      <c r="F49" s="296"/>
      <c r="G49" s="297"/>
      <c r="H49" s="297"/>
    </row>
    <row r="50" spans="1:8" ht="25.15" customHeight="1">
      <c r="A50" s="300"/>
      <c r="B50" s="300"/>
      <c r="C50" s="301" t="s">
        <v>195</v>
      </c>
      <c r="D50" s="295">
        <v>604000</v>
      </c>
      <c r="E50" s="296">
        <v>453895.24</v>
      </c>
      <c r="F50" s="296" t="s">
        <v>143</v>
      </c>
      <c r="G50" s="297">
        <v>453895.24</v>
      </c>
      <c r="H50" s="302"/>
    </row>
    <row r="51" spans="1:8" ht="25.15" customHeight="1">
      <c r="A51" s="416" t="s">
        <v>86</v>
      </c>
      <c r="B51" s="417"/>
      <c r="C51" s="418"/>
      <c r="D51" s="303">
        <f>SUM(D41:D50)</f>
        <v>1973000</v>
      </c>
      <c r="E51" s="303">
        <f>SUM(E41:E50)</f>
        <v>1822895.24</v>
      </c>
      <c r="F51" s="303">
        <f>SUM(F41:F50)</f>
        <v>1369000</v>
      </c>
      <c r="G51" s="303">
        <f>SUM(G41:G50)</f>
        <v>453895.24</v>
      </c>
      <c r="H51" s="303"/>
    </row>
    <row r="52" spans="1:8" ht="25.15" customHeight="1">
      <c r="A52" s="306"/>
      <c r="B52" s="306"/>
      <c r="C52" s="283"/>
      <c r="D52" s="284"/>
      <c r="E52" s="284"/>
      <c r="F52" s="285"/>
      <c r="G52" s="285"/>
      <c r="H52" s="285"/>
    </row>
    <row r="53" spans="1:8" ht="25.15" customHeight="1">
      <c r="A53" s="306"/>
      <c r="B53" s="306"/>
      <c r="C53" s="283"/>
      <c r="D53" s="284"/>
      <c r="E53" s="284"/>
      <c r="F53" s="285"/>
      <c r="G53" s="285"/>
      <c r="H53" s="285"/>
    </row>
    <row r="54" spans="1:8" ht="25.15" customHeight="1">
      <c r="A54" s="306"/>
      <c r="B54" s="306"/>
      <c r="C54" s="283"/>
      <c r="D54" s="284"/>
      <c r="E54" s="284"/>
      <c r="F54" s="285"/>
      <c r="G54" s="285"/>
      <c r="H54" s="285"/>
    </row>
    <row r="55" spans="1:8" ht="25.15" customHeight="1">
      <c r="A55" s="306"/>
      <c r="B55" s="306"/>
      <c r="C55" s="283"/>
      <c r="D55" s="284"/>
      <c r="E55" s="284"/>
      <c r="F55" s="285"/>
      <c r="G55" s="285"/>
      <c r="H55" s="285"/>
    </row>
    <row r="56" spans="1:8" ht="25.15" customHeight="1">
      <c r="A56" s="306"/>
      <c r="B56" s="306"/>
      <c r="C56" s="283"/>
      <c r="D56" s="284"/>
      <c r="E56" s="284"/>
      <c r="F56" s="285"/>
      <c r="G56" s="285"/>
      <c r="H56" s="285"/>
    </row>
    <row r="57" spans="1:8" ht="25.15" customHeight="1">
      <c r="A57" s="306"/>
      <c r="B57" s="306"/>
      <c r="C57" s="283"/>
      <c r="D57" s="284"/>
      <c r="E57" s="284"/>
      <c r="F57" s="285"/>
      <c r="G57" s="285"/>
      <c r="H57" s="285"/>
    </row>
    <row r="58" spans="1:8" ht="25.15" customHeight="1">
      <c r="A58" s="306"/>
      <c r="B58" s="306"/>
      <c r="C58" s="283"/>
      <c r="D58" s="284"/>
      <c r="E58" s="284"/>
      <c r="F58" s="285"/>
      <c r="G58" s="285"/>
      <c r="H58" s="285"/>
    </row>
    <row r="59" spans="1:8" ht="25.15" customHeight="1">
      <c r="A59" s="306"/>
      <c r="B59" s="306"/>
      <c r="C59" s="283"/>
      <c r="D59" s="284"/>
      <c r="E59" s="284"/>
      <c r="F59" s="285"/>
      <c r="G59" s="285"/>
      <c r="H59" s="285"/>
    </row>
    <row r="60" spans="1:8" ht="25.15" customHeight="1">
      <c r="A60" s="306"/>
      <c r="B60" s="306"/>
      <c r="C60" s="283"/>
      <c r="D60" s="284"/>
      <c r="E60" s="284"/>
      <c r="F60" s="285"/>
      <c r="G60" s="285"/>
      <c r="H60" s="285"/>
    </row>
    <row r="61" spans="1:8" ht="25.15" customHeight="1">
      <c r="A61" s="306"/>
      <c r="B61" s="306"/>
      <c r="C61" s="283"/>
      <c r="D61" s="284"/>
      <c r="E61" s="284"/>
      <c r="F61" s="285"/>
      <c r="G61" s="285"/>
      <c r="H61" s="285"/>
    </row>
    <row r="62" spans="1:8" ht="25.15" customHeight="1">
      <c r="A62" s="306"/>
      <c r="B62" s="306"/>
      <c r="C62" s="283"/>
      <c r="D62" s="284"/>
      <c r="E62" s="284"/>
      <c r="F62" s="285"/>
      <c r="G62" s="285"/>
      <c r="H62" s="285"/>
    </row>
    <row r="63" spans="1:8" ht="25.15" customHeight="1">
      <c r="A63" s="306"/>
      <c r="B63" s="306"/>
      <c r="C63" s="283"/>
      <c r="D63" s="284"/>
      <c r="E63" s="284"/>
      <c r="F63" s="285"/>
      <c r="G63" s="285"/>
      <c r="H63" s="285"/>
    </row>
    <row r="64" spans="1:8" ht="25.15" customHeight="1">
      <c r="A64" s="306"/>
      <c r="B64" s="306"/>
      <c r="C64" s="283"/>
      <c r="D64" s="284"/>
      <c r="E64" s="284"/>
      <c r="F64" s="285"/>
      <c r="G64" s="285"/>
      <c r="H64" s="285"/>
    </row>
    <row r="65" spans="1:8" ht="25.15" customHeight="1">
      <c r="A65" s="306"/>
      <c r="B65" s="306"/>
      <c r="C65" s="283"/>
      <c r="D65" s="284"/>
      <c r="E65" s="284"/>
      <c r="F65" s="285"/>
      <c r="G65" s="285"/>
      <c r="H65" s="285"/>
    </row>
    <row r="66" spans="1:8" ht="25.15" customHeight="1">
      <c r="A66" s="306"/>
      <c r="B66" s="306"/>
      <c r="C66" s="283"/>
      <c r="D66" s="284"/>
      <c r="E66" s="284"/>
      <c r="F66" s="285"/>
      <c r="G66" s="285"/>
      <c r="H66" s="285"/>
    </row>
    <row r="67" spans="1:8" ht="25.15" customHeight="1">
      <c r="A67" s="306"/>
      <c r="B67" s="306"/>
      <c r="C67" s="283"/>
      <c r="D67" s="284"/>
      <c r="E67" s="284"/>
      <c r="F67" s="285"/>
      <c r="G67" s="285"/>
      <c r="H67" s="285"/>
    </row>
    <row r="68" spans="1:8" ht="25.15" customHeight="1">
      <c r="A68" s="306"/>
      <c r="B68" s="306"/>
      <c r="C68" s="283"/>
      <c r="D68" s="284"/>
      <c r="E68" s="284"/>
      <c r="F68" s="285"/>
      <c r="G68" s="285"/>
      <c r="H68" s="285"/>
    </row>
    <row r="69" spans="1:8" ht="25.15" customHeight="1">
      <c r="A69" s="306"/>
      <c r="B69" s="306"/>
      <c r="C69" s="283"/>
      <c r="D69" s="284"/>
      <c r="E69" s="284"/>
      <c r="F69" s="285"/>
      <c r="G69" s="285"/>
      <c r="H69" s="285"/>
    </row>
    <row r="70" spans="1:8" ht="25.15" customHeight="1">
      <c r="A70" s="306"/>
      <c r="B70" s="306"/>
      <c r="C70" s="283"/>
      <c r="D70" s="284"/>
      <c r="E70" s="284"/>
      <c r="F70" s="285"/>
      <c r="G70" s="285"/>
      <c r="H70" s="285"/>
    </row>
    <row r="71" spans="1:8" ht="25.15" customHeight="1">
      <c r="A71" s="306"/>
      <c r="B71" s="306"/>
      <c r="C71" s="283"/>
      <c r="D71" s="284"/>
      <c r="E71" s="284"/>
      <c r="F71" s="285"/>
      <c r="G71" s="285"/>
      <c r="H71" s="285"/>
    </row>
    <row r="72" spans="1:8" ht="25.15" customHeight="1">
      <c r="A72" s="306"/>
      <c r="B72" s="306"/>
      <c r="C72" s="283"/>
      <c r="D72" s="284"/>
      <c r="E72" s="284"/>
      <c r="F72" s="285"/>
      <c r="G72" s="285"/>
      <c r="H72" s="285"/>
    </row>
    <row r="73" spans="1:8" ht="25.15" customHeight="1">
      <c r="A73" s="306"/>
      <c r="B73" s="306"/>
      <c r="C73" s="283"/>
      <c r="D73" s="284"/>
      <c r="E73" s="284"/>
      <c r="F73" s="285"/>
      <c r="G73" s="285"/>
      <c r="H73" s="285"/>
    </row>
    <row r="74" spans="1:8" ht="25.15" customHeight="1">
      <c r="A74" s="306"/>
      <c r="B74" s="306"/>
      <c r="C74" s="283"/>
      <c r="D74" s="284"/>
      <c r="E74" s="284"/>
      <c r="F74" s="285"/>
      <c r="G74" s="285"/>
      <c r="H74" s="285"/>
    </row>
    <row r="75" spans="1:8" ht="25.15" customHeight="1">
      <c r="A75" s="306"/>
      <c r="B75" s="306"/>
      <c r="C75" s="283"/>
      <c r="D75" s="284"/>
      <c r="E75" s="284"/>
      <c r="F75" s="285"/>
      <c r="G75" s="285"/>
      <c r="H75" s="285"/>
    </row>
    <row r="76" spans="1:8" ht="25.15" customHeight="1">
      <c r="A76" s="306"/>
      <c r="B76" s="306"/>
      <c r="C76" s="283"/>
      <c r="D76" s="284"/>
      <c r="E76" s="284"/>
      <c r="F76" s="285"/>
      <c r="G76" s="285"/>
      <c r="H76" s="285"/>
    </row>
    <row r="77" spans="1:8" ht="25.15" customHeight="1">
      <c r="A77" s="306"/>
      <c r="B77" s="306"/>
      <c r="C77" s="283"/>
      <c r="D77" s="284"/>
      <c r="E77" s="284"/>
      <c r="F77" s="285"/>
      <c r="G77" s="285"/>
      <c r="H77" s="285"/>
    </row>
    <row r="78" spans="1:8" ht="25.15" customHeight="1">
      <c r="A78" s="306"/>
      <c r="B78" s="306"/>
      <c r="C78" s="283"/>
      <c r="D78" s="284"/>
      <c r="E78" s="284"/>
      <c r="F78" s="285"/>
      <c r="G78" s="285"/>
      <c r="H78" s="285"/>
    </row>
    <row r="79" spans="1:8" ht="25.15" customHeight="1">
      <c r="A79" s="306"/>
      <c r="B79" s="306"/>
      <c r="C79" s="283"/>
      <c r="D79" s="284"/>
      <c r="E79" s="284"/>
      <c r="F79" s="285"/>
      <c r="G79" s="285"/>
      <c r="H79" s="285"/>
    </row>
    <row r="80" spans="1:8" ht="25.15" customHeight="1">
      <c r="A80" s="306"/>
      <c r="B80" s="306"/>
      <c r="C80" s="283"/>
      <c r="D80" s="284"/>
      <c r="E80" s="284"/>
      <c r="F80" s="285"/>
      <c r="G80" s="285"/>
      <c r="H80" s="285"/>
    </row>
    <row r="81" spans="1:8" ht="25.15" customHeight="1">
      <c r="A81" s="306"/>
      <c r="B81" s="306"/>
      <c r="C81" s="283"/>
      <c r="D81" s="284"/>
      <c r="E81" s="284"/>
      <c r="F81" s="285"/>
      <c r="G81" s="285"/>
      <c r="H81" s="285"/>
    </row>
    <row r="82" spans="1:8" ht="25.15" customHeight="1">
      <c r="A82" s="306"/>
      <c r="B82" s="306"/>
      <c r="C82" s="283"/>
      <c r="D82" s="284"/>
      <c r="E82" s="284"/>
      <c r="F82" s="285"/>
      <c r="G82" s="285"/>
      <c r="H82" s="285"/>
    </row>
    <row r="83" spans="1:8" ht="25.15" customHeight="1">
      <c r="A83" s="306"/>
      <c r="B83" s="306"/>
      <c r="C83" s="283"/>
      <c r="D83" s="284"/>
      <c r="E83" s="284"/>
      <c r="F83" s="285"/>
      <c r="G83" s="285"/>
      <c r="H83" s="285"/>
    </row>
    <row r="84" spans="1:8" ht="25.15" customHeight="1">
      <c r="A84" s="306"/>
      <c r="B84" s="306"/>
      <c r="C84" s="283"/>
      <c r="D84" s="284"/>
      <c r="E84" s="284"/>
      <c r="F84" s="285"/>
      <c r="G84" s="285"/>
      <c r="H84" s="285"/>
    </row>
    <row r="85" spans="1:8" ht="25.15" customHeight="1">
      <c r="A85" s="306"/>
      <c r="B85" s="306"/>
      <c r="C85" s="283"/>
      <c r="D85" s="284"/>
      <c r="E85" s="284"/>
      <c r="F85" s="285"/>
      <c r="G85" s="285"/>
      <c r="H85" s="285"/>
    </row>
    <row r="86" spans="1:8" ht="25.15" customHeight="1">
      <c r="A86" s="306"/>
      <c r="B86" s="306"/>
      <c r="C86" s="283"/>
      <c r="D86" s="284"/>
      <c r="E86" s="284"/>
      <c r="F86" s="285"/>
      <c r="G86" s="285"/>
      <c r="H86" s="285"/>
    </row>
    <row r="87" spans="1:8" ht="25.15" customHeight="1">
      <c r="A87" s="306"/>
      <c r="B87" s="306"/>
      <c r="C87" s="283"/>
      <c r="D87" s="284"/>
      <c r="E87" s="284"/>
      <c r="F87" s="285"/>
      <c r="G87" s="285"/>
      <c r="H87" s="285"/>
    </row>
    <row r="88" spans="1:8" ht="25.15" customHeight="1">
      <c r="A88" s="306"/>
      <c r="B88" s="306"/>
      <c r="C88" s="283"/>
      <c r="D88" s="284"/>
      <c r="E88" s="284"/>
      <c r="F88" s="285"/>
      <c r="G88" s="285"/>
      <c r="H88" s="285"/>
    </row>
    <row r="89" spans="1:8" ht="25.15" customHeight="1">
      <c r="A89" s="306"/>
      <c r="B89" s="306"/>
      <c r="C89" s="283"/>
      <c r="D89" s="284"/>
      <c r="E89" s="284"/>
      <c r="F89" s="285"/>
      <c r="G89" s="285"/>
      <c r="H89" s="285"/>
    </row>
    <row r="90" spans="1:8" ht="25.15" customHeight="1">
      <c r="A90" s="306"/>
      <c r="B90" s="306"/>
      <c r="C90" s="283"/>
      <c r="D90" s="284"/>
      <c r="E90" s="284"/>
      <c r="F90" s="285"/>
      <c r="G90" s="285"/>
      <c r="H90" s="285"/>
    </row>
    <row r="91" spans="1:8" ht="25.15" customHeight="1">
      <c r="A91" s="306"/>
      <c r="B91" s="306"/>
      <c r="C91" s="283"/>
      <c r="D91" s="284"/>
      <c r="E91" s="284"/>
      <c r="F91" s="285"/>
      <c r="G91" s="285"/>
      <c r="H91" s="285"/>
    </row>
    <row r="92" spans="1:8" ht="25.15" customHeight="1">
      <c r="A92" s="306"/>
      <c r="B92" s="306"/>
      <c r="C92" s="283"/>
      <c r="D92" s="284"/>
      <c r="E92" s="284"/>
      <c r="F92" s="285"/>
      <c r="G92" s="285"/>
      <c r="H92" s="285"/>
    </row>
    <row r="93" spans="1:8" ht="25.15" customHeight="1">
      <c r="A93" s="306"/>
      <c r="B93" s="306"/>
      <c r="C93" s="283"/>
      <c r="D93" s="284"/>
      <c r="E93" s="284"/>
      <c r="F93" s="285"/>
      <c r="G93" s="285"/>
      <c r="H93" s="285"/>
    </row>
    <row r="94" spans="1:8" ht="25.15" customHeight="1">
      <c r="A94" s="306"/>
      <c r="B94" s="306"/>
      <c r="C94" s="283"/>
      <c r="D94" s="284"/>
      <c r="E94" s="284"/>
      <c r="F94" s="285"/>
      <c r="G94" s="285"/>
      <c r="H94" s="285"/>
    </row>
    <row r="95" spans="1:8" ht="25.15" customHeight="1">
      <c r="A95" s="306"/>
      <c r="B95" s="306"/>
      <c r="C95" s="283"/>
      <c r="D95" s="284"/>
      <c r="E95" s="284"/>
      <c r="F95" s="285"/>
      <c r="G95" s="285"/>
      <c r="H95" s="285"/>
    </row>
    <row r="96" spans="1:8" ht="25.15" customHeight="1">
      <c r="A96" s="306"/>
      <c r="B96" s="306"/>
      <c r="C96" s="283"/>
      <c r="D96" s="284"/>
      <c r="E96" s="284"/>
      <c r="F96" s="285"/>
      <c r="G96" s="285"/>
      <c r="H96" s="285"/>
    </row>
    <row r="97" spans="1:8" ht="25.15" customHeight="1">
      <c r="A97" s="306"/>
      <c r="B97" s="306"/>
      <c r="C97" s="283"/>
      <c r="D97" s="284"/>
      <c r="E97" s="284"/>
      <c r="F97" s="285"/>
      <c r="G97" s="285"/>
      <c r="H97" s="285"/>
    </row>
    <row r="98" spans="1:8" ht="25.15" customHeight="1">
      <c r="A98" s="306"/>
      <c r="B98" s="306"/>
      <c r="C98" s="283"/>
      <c r="D98" s="284"/>
      <c r="E98" s="284"/>
      <c r="F98" s="285"/>
      <c r="G98" s="285"/>
      <c r="H98" s="285"/>
    </row>
    <row r="99" spans="1:8" ht="25.15" customHeight="1">
      <c r="A99" s="306"/>
      <c r="B99" s="306"/>
      <c r="C99" s="283"/>
      <c r="D99" s="284"/>
      <c r="E99" s="284"/>
      <c r="F99" s="285"/>
      <c r="G99" s="285"/>
      <c r="H99" s="285"/>
    </row>
    <row r="100" spans="1:8" ht="25.15" customHeight="1">
      <c r="A100" s="306"/>
      <c r="B100" s="306"/>
      <c r="C100" s="283"/>
      <c r="D100" s="284"/>
      <c r="E100" s="284"/>
      <c r="F100" s="285"/>
      <c r="G100" s="285"/>
      <c r="H100" s="285"/>
    </row>
    <row r="101" spans="1:8" ht="25.15" customHeight="1">
      <c r="A101" s="306"/>
      <c r="B101" s="306"/>
      <c r="C101" s="283"/>
      <c r="D101" s="284"/>
      <c r="E101" s="284"/>
      <c r="F101" s="285"/>
      <c r="G101" s="285"/>
      <c r="H101" s="285"/>
    </row>
    <row r="102" spans="1:8" ht="25.15" customHeight="1">
      <c r="A102" s="306"/>
      <c r="B102" s="306"/>
      <c r="C102" s="283"/>
      <c r="D102" s="284"/>
      <c r="E102" s="284"/>
      <c r="F102" s="285"/>
      <c r="G102" s="285"/>
      <c r="H102" s="285"/>
    </row>
    <row r="103" spans="1:8" ht="25.15" customHeight="1">
      <c r="A103" s="306"/>
      <c r="B103" s="306"/>
      <c r="C103" s="283"/>
      <c r="D103" s="284"/>
      <c r="E103" s="284"/>
      <c r="F103" s="285"/>
      <c r="G103" s="285"/>
      <c r="H103" s="285"/>
    </row>
    <row r="104" spans="1:8" ht="25.15" customHeight="1">
      <c r="A104" s="306"/>
      <c r="B104" s="306"/>
      <c r="C104" s="283"/>
      <c r="D104" s="284"/>
      <c r="E104" s="284"/>
      <c r="F104" s="285"/>
      <c r="G104" s="285"/>
      <c r="H104" s="285"/>
    </row>
    <row r="105" spans="1:8" ht="25.15" customHeight="1">
      <c r="A105" s="306"/>
      <c r="B105" s="306"/>
      <c r="C105" s="283"/>
      <c r="D105" s="284"/>
      <c r="E105" s="284"/>
      <c r="F105" s="285"/>
      <c r="G105" s="285"/>
      <c r="H105" s="285"/>
    </row>
    <row r="106" spans="1:8" ht="25.15" customHeight="1">
      <c r="A106" s="306"/>
      <c r="B106" s="306"/>
      <c r="C106" s="283"/>
      <c r="D106" s="284"/>
      <c r="E106" s="284"/>
      <c r="F106" s="285"/>
      <c r="G106" s="285"/>
      <c r="H106" s="285"/>
    </row>
    <row r="107" spans="1:8" ht="25.15" customHeight="1">
      <c r="A107" s="306"/>
      <c r="B107" s="306"/>
      <c r="C107" s="283"/>
      <c r="D107" s="284"/>
      <c r="E107" s="284"/>
      <c r="F107" s="285"/>
      <c r="G107" s="285"/>
      <c r="H107" s="285"/>
    </row>
    <row r="108" spans="1:8" ht="25.15" customHeight="1">
      <c r="A108" s="306"/>
      <c r="B108" s="306"/>
      <c r="C108" s="283"/>
      <c r="D108" s="284"/>
      <c r="E108" s="284"/>
      <c r="F108" s="285"/>
      <c r="G108" s="285"/>
      <c r="H108" s="285"/>
    </row>
    <row r="109" spans="1:8" ht="25.15" customHeight="1">
      <c r="A109" s="306"/>
      <c r="B109" s="306"/>
      <c r="C109" s="283"/>
      <c r="D109" s="284"/>
      <c r="E109" s="284"/>
      <c r="F109" s="285"/>
      <c r="G109" s="285"/>
      <c r="H109" s="285"/>
    </row>
    <row r="110" spans="1:8" ht="25.15" customHeight="1">
      <c r="A110" s="306"/>
      <c r="B110" s="306"/>
      <c r="C110" s="283"/>
      <c r="D110" s="284"/>
      <c r="E110" s="284"/>
      <c r="F110" s="285"/>
      <c r="G110" s="285"/>
      <c r="H110" s="285"/>
    </row>
    <row r="111" spans="1:8" ht="25.15" customHeight="1">
      <c r="A111" s="306"/>
      <c r="B111" s="306"/>
      <c r="C111" s="283"/>
      <c r="D111" s="284"/>
      <c r="E111" s="284"/>
      <c r="F111" s="285"/>
      <c r="G111" s="285"/>
      <c r="H111" s="285"/>
    </row>
    <row r="112" spans="1:8" ht="25.15" customHeight="1">
      <c r="A112" s="306"/>
      <c r="B112" s="306"/>
      <c r="C112" s="283"/>
      <c r="D112" s="284"/>
      <c r="E112" s="284"/>
      <c r="F112" s="285"/>
      <c r="G112" s="285"/>
      <c r="H112" s="285"/>
    </row>
    <row r="113" spans="1:8" ht="25.15" customHeight="1">
      <c r="A113" s="306"/>
      <c r="B113" s="306"/>
      <c r="C113" s="283"/>
      <c r="D113" s="284"/>
      <c r="E113" s="284"/>
      <c r="F113" s="285"/>
      <c r="G113" s="285"/>
      <c r="H113" s="285"/>
    </row>
    <row r="114" spans="1:8" ht="25.15" customHeight="1">
      <c r="A114" s="306"/>
      <c r="B114" s="306"/>
      <c r="C114" s="283"/>
      <c r="D114" s="284"/>
      <c r="E114" s="284"/>
      <c r="F114" s="285"/>
      <c r="G114" s="285"/>
      <c r="H114" s="285"/>
    </row>
    <row r="115" spans="1:8" ht="25.15" customHeight="1">
      <c r="A115" s="306"/>
      <c r="B115" s="306"/>
      <c r="C115" s="283"/>
      <c r="D115" s="284"/>
      <c r="E115" s="284"/>
      <c r="F115" s="285"/>
      <c r="G115" s="285"/>
      <c r="H115" s="285"/>
    </row>
    <row r="116" spans="1:8" ht="25.15" customHeight="1">
      <c r="A116" s="306"/>
      <c r="B116" s="306"/>
      <c r="C116" s="283"/>
      <c r="D116" s="284"/>
      <c r="E116" s="284"/>
      <c r="F116" s="285"/>
      <c r="G116" s="285"/>
      <c r="H116" s="285"/>
    </row>
    <row r="117" spans="1:8" ht="25.15" customHeight="1">
      <c r="A117" s="306"/>
      <c r="B117" s="306"/>
      <c r="C117" s="283"/>
      <c r="D117" s="284"/>
      <c r="E117" s="284"/>
      <c r="F117" s="285"/>
      <c r="G117" s="285"/>
      <c r="H117" s="285"/>
    </row>
    <row r="118" spans="1:8" ht="25.15" customHeight="1">
      <c r="A118" s="306"/>
      <c r="B118" s="306"/>
      <c r="C118" s="283"/>
      <c r="D118" s="284"/>
      <c r="E118" s="284"/>
      <c r="F118" s="285"/>
      <c r="G118" s="285"/>
      <c r="H118" s="285"/>
    </row>
    <row r="119" spans="1:8" ht="25.15" customHeight="1">
      <c r="A119" s="306"/>
      <c r="B119" s="306"/>
      <c r="C119" s="283"/>
      <c r="D119" s="284"/>
      <c r="E119" s="284"/>
      <c r="F119" s="285"/>
      <c r="G119" s="285"/>
      <c r="H119" s="285"/>
    </row>
    <row r="120" spans="1:8" ht="25.15" customHeight="1">
      <c r="A120" s="306"/>
      <c r="B120" s="306"/>
      <c r="C120" s="283"/>
      <c r="D120" s="284"/>
      <c r="E120" s="284"/>
      <c r="F120" s="285"/>
      <c r="G120" s="285"/>
      <c r="H120" s="285"/>
    </row>
    <row r="121" spans="1:8" ht="25.15" customHeight="1">
      <c r="A121" s="306"/>
      <c r="B121" s="306"/>
      <c r="C121" s="283"/>
      <c r="D121" s="284"/>
      <c r="E121" s="284"/>
      <c r="F121" s="285"/>
      <c r="G121" s="285"/>
      <c r="H121" s="285"/>
    </row>
    <row r="122" spans="1:8" ht="25.15" customHeight="1">
      <c r="A122" s="306"/>
      <c r="B122" s="306"/>
      <c r="C122" s="283"/>
      <c r="D122" s="284"/>
      <c r="E122" s="284"/>
      <c r="F122" s="285"/>
      <c r="G122" s="285"/>
      <c r="H122" s="285"/>
    </row>
    <row r="123" spans="1:8" ht="25.15" customHeight="1">
      <c r="A123" s="306"/>
      <c r="B123" s="306"/>
      <c r="C123" s="283"/>
      <c r="D123" s="284"/>
      <c r="E123" s="284"/>
      <c r="F123" s="285"/>
      <c r="G123" s="285"/>
      <c r="H123" s="285"/>
    </row>
    <row r="124" spans="1:8" ht="25.15" customHeight="1">
      <c r="A124" s="306"/>
      <c r="B124" s="306"/>
      <c r="C124" s="283"/>
      <c r="D124" s="284"/>
      <c r="E124" s="284"/>
      <c r="F124" s="285"/>
      <c r="G124" s="285"/>
      <c r="H124" s="285"/>
    </row>
    <row r="125" spans="1:8" ht="25.15" customHeight="1">
      <c r="A125" s="306"/>
      <c r="B125" s="306"/>
      <c r="C125" s="283"/>
      <c r="D125" s="284"/>
      <c r="E125" s="284"/>
      <c r="F125" s="285"/>
      <c r="G125" s="285"/>
      <c r="H125" s="285"/>
    </row>
    <row r="126" spans="1:8" ht="25.15" customHeight="1">
      <c r="A126" s="306"/>
      <c r="B126" s="306"/>
      <c r="C126" s="283"/>
      <c r="D126" s="284"/>
      <c r="E126" s="284"/>
      <c r="F126" s="285"/>
      <c r="G126" s="285"/>
      <c r="H126" s="285"/>
    </row>
    <row r="127" spans="1:8" ht="25.15" customHeight="1">
      <c r="A127" s="306"/>
      <c r="B127" s="306"/>
      <c r="C127" s="283"/>
      <c r="D127" s="284"/>
      <c r="E127" s="284"/>
      <c r="F127" s="285"/>
      <c r="G127" s="285"/>
      <c r="H127" s="285"/>
    </row>
    <row r="128" spans="1:8" ht="25.15" customHeight="1">
      <c r="A128" s="306"/>
      <c r="B128" s="306"/>
      <c r="C128" s="283"/>
      <c r="D128" s="284"/>
      <c r="E128" s="284"/>
      <c r="F128" s="285"/>
      <c r="G128" s="285"/>
      <c r="H128" s="285"/>
    </row>
    <row r="129" spans="1:8" ht="25.15" customHeight="1">
      <c r="A129" s="306"/>
      <c r="B129" s="306"/>
      <c r="C129" s="283"/>
      <c r="D129" s="284"/>
      <c r="E129" s="284"/>
      <c r="F129" s="285"/>
      <c r="G129" s="285"/>
      <c r="H129" s="285"/>
    </row>
    <row r="130" spans="1:8" ht="25.15" customHeight="1">
      <c r="A130" s="306"/>
      <c r="B130" s="306"/>
      <c r="C130" s="283"/>
      <c r="D130" s="284"/>
      <c r="E130" s="284"/>
      <c r="F130" s="285"/>
      <c r="G130" s="285"/>
      <c r="H130" s="285"/>
    </row>
    <row r="131" spans="1:8" ht="25.15" customHeight="1">
      <c r="A131" s="306"/>
      <c r="B131" s="306"/>
      <c r="C131" s="283"/>
      <c r="D131" s="284"/>
      <c r="E131" s="284"/>
      <c r="F131" s="285"/>
      <c r="G131" s="285"/>
      <c r="H131" s="285"/>
    </row>
    <row r="132" spans="1:8" ht="25.15" customHeight="1">
      <c r="A132" s="306"/>
      <c r="B132" s="306"/>
      <c r="C132" s="283"/>
      <c r="D132" s="284"/>
      <c r="E132" s="284"/>
      <c r="F132" s="285"/>
      <c r="G132" s="285"/>
      <c r="H132" s="285"/>
    </row>
    <row r="133" spans="1:8" ht="25.15" customHeight="1">
      <c r="A133" s="306"/>
      <c r="B133" s="306"/>
      <c r="C133" s="283"/>
      <c r="D133" s="284"/>
      <c r="E133" s="284"/>
      <c r="F133" s="285"/>
      <c r="G133" s="285"/>
      <c r="H133" s="285"/>
    </row>
    <row r="134" spans="1:8" ht="25.15" customHeight="1">
      <c r="A134" s="306"/>
      <c r="B134" s="306"/>
      <c r="C134" s="283"/>
      <c r="D134" s="284"/>
      <c r="E134" s="284"/>
      <c r="F134" s="285"/>
      <c r="G134" s="285"/>
      <c r="H134" s="285"/>
    </row>
    <row r="135" spans="1:8" ht="25.15" customHeight="1">
      <c r="A135" s="306"/>
      <c r="B135" s="306"/>
      <c r="C135" s="283"/>
      <c r="D135" s="284"/>
      <c r="E135" s="284"/>
      <c r="F135" s="285"/>
      <c r="G135" s="285"/>
      <c r="H135" s="285"/>
    </row>
    <row r="136" spans="1:8" ht="25.15" customHeight="1">
      <c r="A136" s="306"/>
      <c r="B136" s="306"/>
      <c r="C136" s="283"/>
      <c r="D136" s="284"/>
      <c r="E136" s="284"/>
      <c r="F136" s="285"/>
      <c r="G136" s="285"/>
      <c r="H136" s="285"/>
    </row>
    <row r="137" spans="1:8" ht="25.15" customHeight="1">
      <c r="A137" s="306"/>
      <c r="B137" s="306"/>
      <c r="C137" s="283"/>
      <c r="D137" s="284"/>
      <c r="E137" s="284"/>
      <c r="F137" s="285"/>
      <c r="G137" s="285"/>
      <c r="H137" s="285"/>
    </row>
    <row r="138" spans="1:8" ht="25.15" customHeight="1">
      <c r="A138" s="306"/>
      <c r="B138" s="306"/>
      <c r="C138" s="283"/>
      <c r="D138" s="284"/>
      <c r="E138" s="284"/>
      <c r="F138" s="285"/>
      <c r="G138" s="285"/>
      <c r="H138" s="285"/>
    </row>
    <row r="139" spans="1:8" ht="25.15" customHeight="1">
      <c r="A139" s="306"/>
      <c r="B139" s="306"/>
      <c r="C139" s="283"/>
      <c r="D139" s="284"/>
      <c r="E139" s="284"/>
      <c r="F139" s="285"/>
      <c r="G139" s="285"/>
      <c r="H139" s="285"/>
    </row>
    <row r="140" spans="1:8" ht="25.15" customHeight="1">
      <c r="A140" s="306"/>
      <c r="B140" s="306"/>
      <c r="C140" s="283"/>
      <c r="D140" s="284"/>
      <c r="E140" s="284"/>
      <c r="F140" s="285"/>
      <c r="G140" s="285"/>
      <c r="H140" s="285"/>
    </row>
    <row r="141" spans="1:8" ht="25.15" customHeight="1">
      <c r="A141" s="306"/>
      <c r="B141" s="306"/>
      <c r="C141" s="283"/>
      <c r="D141" s="284"/>
      <c r="E141" s="284"/>
      <c r="F141" s="285"/>
      <c r="G141" s="285"/>
      <c r="H141" s="285"/>
    </row>
    <row r="142" spans="1:8" ht="25.15" customHeight="1">
      <c r="A142" s="306"/>
      <c r="B142" s="306"/>
      <c r="C142" s="283"/>
      <c r="D142" s="284"/>
      <c r="E142" s="284"/>
      <c r="F142" s="285"/>
      <c r="G142" s="285"/>
      <c r="H142" s="285"/>
    </row>
    <row r="143" spans="1:8" ht="25.15" customHeight="1">
      <c r="A143" s="306"/>
      <c r="B143" s="306"/>
      <c r="C143" s="283"/>
      <c r="D143" s="284"/>
      <c r="E143" s="284"/>
      <c r="F143" s="285"/>
      <c r="G143" s="285"/>
      <c r="H143" s="285"/>
    </row>
    <row r="144" spans="1:8" ht="25.15" customHeight="1">
      <c r="A144" s="306"/>
      <c r="B144" s="306"/>
      <c r="C144" s="283"/>
      <c r="D144" s="284"/>
      <c r="E144" s="284"/>
      <c r="F144" s="285"/>
      <c r="G144" s="285"/>
      <c r="H144" s="285"/>
    </row>
    <row r="145" spans="1:8" ht="25.15" customHeight="1">
      <c r="A145" s="306"/>
      <c r="B145" s="306"/>
      <c r="C145" s="283"/>
      <c r="D145" s="284"/>
      <c r="E145" s="284"/>
      <c r="F145" s="285"/>
      <c r="G145" s="285"/>
      <c r="H145" s="285"/>
    </row>
    <row r="146" spans="1:8" ht="25.15" customHeight="1">
      <c r="A146" s="306"/>
      <c r="B146" s="306"/>
      <c r="C146" s="283"/>
      <c r="D146" s="284"/>
      <c r="E146" s="284"/>
      <c r="F146" s="285"/>
      <c r="G146" s="285"/>
      <c r="H146" s="285"/>
    </row>
    <row r="147" spans="1:8" ht="25.15" customHeight="1">
      <c r="A147" s="306"/>
      <c r="B147" s="306"/>
      <c r="C147" s="283"/>
      <c r="D147" s="284"/>
      <c r="E147" s="284"/>
      <c r="F147" s="285"/>
      <c r="G147" s="285"/>
      <c r="H147" s="285"/>
    </row>
    <row r="148" spans="1:8" ht="25.15" customHeight="1">
      <c r="A148" s="306"/>
      <c r="B148" s="306"/>
      <c r="C148" s="283"/>
      <c r="D148" s="284"/>
      <c r="E148" s="284"/>
      <c r="F148" s="285"/>
      <c r="G148" s="285"/>
      <c r="H148" s="285"/>
    </row>
    <row r="149" spans="1:8" ht="25.15" customHeight="1">
      <c r="A149" s="306"/>
      <c r="B149" s="306"/>
      <c r="C149" s="283"/>
      <c r="D149" s="284"/>
      <c r="E149" s="284"/>
      <c r="F149" s="285"/>
      <c r="G149" s="285"/>
      <c r="H149" s="285"/>
    </row>
    <row r="150" spans="1:8" ht="25.15" customHeight="1">
      <c r="A150" s="306"/>
      <c r="B150" s="306"/>
      <c r="C150" s="283"/>
      <c r="D150" s="284"/>
      <c r="E150" s="284"/>
      <c r="F150" s="285"/>
      <c r="G150" s="285"/>
      <c r="H150" s="285"/>
    </row>
    <row r="151" spans="1:8" ht="25.15" customHeight="1">
      <c r="A151" s="306"/>
      <c r="B151" s="306"/>
      <c r="C151" s="283"/>
      <c r="D151" s="284"/>
      <c r="E151" s="284"/>
      <c r="F151" s="285"/>
      <c r="G151" s="285"/>
      <c r="H151" s="285"/>
    </row>
    <row r="152" spans="1:8" ht="25.15" customHeight="1">
      <c r="A152" s="306"/>
      <c r="B152" s="306"/>
      <c r="C152" s="283"/>
      <c r="D152" s="284"/>
      <c r="E152" s="284"/>
      <c r="F152" s="285"/>
      <c r="G152" s="285"/>
      <c r="H152" s="285"/>
    </row>
    <row r="153" spans="1:8" ht="25.15" customHeight="1">
      <c r="A153" s="306"/>
      <c r="B153" s="306"/>
      <c r="C153" s="283"/>
      <c r="D153" s="284"/>
      <c r="E153" s="284"/>
      <c r="F153" s="285"/>
      <c r="G153" s="285"/>
      <c r="H153" s="285"/>
    </row>
    <row r="154" spans="1:8" ht="25.15" customHeight="1">
      <c r="A154" s="306"/>
      <c r="B154" s="306"/>
      <c r="C154" s="283"/>
      <c r="D154" s="284"/>
      <c r="E154" s="284"/>
      <c r="F154" s="285"/>
      <c r="G154" s="285"/>
      <c r="H154" s="285"/>
    </row>
    <row r="155" spans="1:8" ht="25.15" customHeight="1">
      <c r="A155" s="306"/>
      <c r="B155" s="306"/>
      <c r="C155" s="283"/>
      <c r="D155" s="284"/>
      <c r="E155" s="284"/>
      <c r="F155" s="285"/>
      <c r="G155" s="285"/>
      <c r="H155" s="285"/>
    </row>
    <row r="156" spans="1:8" ht="25.15" customHeight="1">
      <c r="A156" s="306"/>
      <c r="B156" s="306"/>
      <c r="C156" s="283"/>
      <c r="D156" s="284"/>
      <c r="E156" s="284"/>
      <c r="F156" s="285"/>
      <c r="G156" s="285"/>
      <c r="H156" s="285"/>
    </row>
    <row r="157" spans="1:8" ht="25.15" customHeight="1">
      <c r="A157" s="306"/>
      <c r="B157" s="306"/>
      <c r="C157" s="283"/>
      <c r="D157" s="284"/>
      <c r="E157" s="284"/>
      <c r="F157" s="285"/>
      <c r="G157" s="285"/>
      <c r="H157" s="285"/>
    </row>
    <row r="158" spans="1:8" ht="25.15" customHeight="1">
      <c r="A158" s="306"/>
      <c r="B158" s="306"/>
      <c r="C158" s="283"/>
      <c r="D158" s="284"/>
      <c r="E158" s="284"/>
      <c r="F158" s="285"/>
      <c r="G158" s="285"/>
      <c r="H158" s="285"/>
    </row>
    <row r="159" spans="1:8" ht="25.15" customHeight="1">
      <c r="A159" s="306"/>
      <c r="B159" s="306"/>
      <c r="C159" s="283"/>
      <c r="D159" s="284"/>
      <c r="E159" s="284"/>
      <c r="F159" s="285"/>
      <c r="G159" s="285"/>
      <c r="H159" s="285"/>
    </row>
    <row r="160" spans="1:8" ht="25.15" customHeight="1">
      <c r="A160" s="306"/>
      <c r="B160" s="306"/>
      <c r="C160" s="283"/>
      <c r="D160" s="284"/>
      <c r="E160" s="284"/>
      <c r="F160" s="285"/>
      <c r="G160" s="285"/>
      <c r="H160" s="285"/>
    </row>
    <row r="161" spans="1:8" ht="25.15" customHeight="1">
      <c r="A161" s="306"/>
      <c r="B161" s="306"/>
      <c r="C161" s="283"/>
      <c r="D161" s="284"/>
      <c r="E161" s="284"/>
      <c r="F161" s="285"/>
      <c r="G161" s="285"/>
      <c r="H161" s="285"/>
    </row>
    <row r="162" spans="1:8" ht="25.15" customHeight="1">
      <c r="A162" s="306"/>
      <c r="B162" s="306"/>
      <c r="C162" s="283"/>
      <c r="D162" s="284"/>
      <c r="E162" s="284"/>
      <c r="F162" s="285"/>
      <c r="G162" s="285"/>
      <c r="H162" s="285"/>
    </row>
    <row r="163" spans="1:8" ht="25.15" customHeight="1">
      <c r="A163" s="306"/>
      <c r="B163" s="306"/>
      <c r="C163" s="283"/>
      <c r="D163" s="284"/>
      <c r="E163" s="284"/>
      <c r="F163" s="285"/>
      <c r="G163" s="285"/>
      <c r="H163" s="285"/>
    </row>
    <row r="164" spans="1:8" ht="25.15" customHeight="1">
      <c r="A164" s="306"/>
      <c r="B164" s="306"/>
      <c r="C164" s="283"/>
      <c r="D164" s="284"/>
      <c r="E164" s="284"/>
      <c r="F164" s="285"/>
      <c r="G164" s="285"/>
      <c r="H164" s="285"/>
    </row>
    <row r="165" spans="1:8" ht="25.15" customHeight="1">
      <c r="A165" s="306"/>
      <c r="B165" s="306"/>
      <c r="C165" s="283"/>
      <c r="D165" s="284"/>
      <c r="E165" s="284"/>
      <c r="F165" s="285"/>
      <c r="G165" s="285"/>
      <c r="H165" s="285"/>
    </row>
    <row r="166" spans="1:8" ht="25.15" customHeight="1">
      <c r="A166" s="306"/>
      <c r="B166" s="306"/>
      <c r="C166" s="283"/>
      <c r="D166" s="284"/>
      <c r="E166" s="284"/>
      <c r="F166" s="285"/>
      <c r="G166" s="285"/>
      <c r="H166" s="285"/>
    </row>
    <row r="167" spans="1:8" ht="25.15" customHeight="1">
      <c r="A167" s="306"/>
      <c r="B167" s="306"/>
      <c r="C167" s="283"/>
      <c r="D167" s="284"/>
      <c r="E167" s="284"/>
      <c r="F167" s="285"/>
      <c r="G167" s="285"/>
      <c r="H167" s="285"/>
    </row>
    <row r="168" spans="1:8" ht="25.15" customHeight="1">
      <c r="A168" s="306"/>
      <c r="B168" s="306"/>
      <c r="C168" s="283"/>
      <c r="D168" s="284"/>
      <c r="E168" s="284"/>
      <c r="F168" s="285"/>
      <c r="G168" s="285"/>
      <c r="H168" s="285"/>
    </row>
    <row r="169" spans="1:8" ht="25.15" customHeight="1">
      <c r="A169" s="306"/>
      <c r="B169" s="306"/>
      <c r="C169" s="283"/>
      <c r="D169" s="284"/>
      <c r="E169" s="284"/>
      <c r="F169" s="285"/>
      <c r="G169" s="285"/>
      <c r="H169" s="285"/>
    </row>
    <row r="170" spans="1:8" ht="25.15" customHeight="1">
      <c r="A170" s="306"/>
      <c r="B170" s="306"/>
      <c r="C170" s="283"/>
      <c r="D170" s="284"/>
      <c r="E170" s="284"/>
      <c r="F170" s="285"/>
      <c r="G170" s="285"/>
      <c r="H170" s="285"/>
    </row>
    <row r="171" spans="1:8" ht="25.15" customHeight="1">
      <c r="A171" s="306"/>
      <c r="B171" s="306"/>
      <c r="C171" s="283"/>
      <c r="D171" s="284"/>
      <c r="E171" s="284"/>
      <c r="F171" s="285"/>
      <c r="G171" s="285"/>
      <c r="H171" s="285"/>
    </row>
    <row r="172" spans="1:8" ht="25.15" customHeight="1">
      <c r="A172" s="306"/>
      <c r="B172" s="306"/>
      <c r="C172" s="283"/>
      <c r="D172" s="284"/>
      <c r="E172" s="284"/>
      <c r="F172" s="285"/>
      <c r="G172" s="285"/>
      <c r="H172" s="285"/>
    </row>
    <row r="173" spans="1:8" ht="25.15" customHeight="1">
      <c r="A173" s="306"/>
      <c r="B173" s="306"/>
      <c r="C173" s="283"/>
      <c r="D173" s="284"/>
      <c r="E173" s="284"/>
      <c r="F173" s="285"/>
      <c r="G173" s="285"/>
      <c r="H173" s="285"/>
    </row>
    <row r="174" spans="1:8" ht="25.15" customHeight="1">
      <c r="A174" s="306"/>
      <c r="B174" s="306"/>
      <c r="C174" s="283"/>
      <c r="D174" s="284"/>
      <c r="E174" s="284"/>
      <c r="F174" s="285"/>
      <c r="G174" s="285"/>
      <c r="H174" s="285"/>
    </row>
    <row r="175" spans="1:8" ht="25.15" customHeight="1">
      <c r="A175" s="306"/>
      <c r="B175" s="306"/>
      <c r="C175" s="283"/>
      <c r="D175" s="284"/>
      <c r="E175" s="284"/>
      <c r="F175" s="285"/>
      <c r="G175" s="285"/>
      <c r="H175" s="285"/>
    </row>
    <row r="176" spans="1:8" ht="25.15" customHeight="1">
      <c r="A176" s="306"/>
      <c r="B176" s="306"/>
      <c r="C176" s="283"/>
      <c r="D176" s="284"/>
      <c r="E176" s="284"/>
      <c r="F176" s="285"/>
      <c r="G176" s="285"/>
      <c r="H176" s="285"/>
    </row>
    <row r="177" spans="1:8" ht="25.15" customHeight="1">
      <c r="A177" s="306"/>
      <c r="B177" s="306"/>
      <c r="C177" s="283"/>
      <c r="D177" s="284"/>
      <c r="E177" s="284"/>
      <c r="F177" s="285"/>
      <c r="G177" s="285"/>
      <c r="H177" s="285"/>
    </row>
    <row r="178" spans="1:8" ht="25.15" customHeight="1">
      <c r="A178" s="306"/>
      <c r="B178" s="306"/>
      <c r="C178" s="283"/>
      <c r="D178" s="284"/>
      <c r="E178" s="284"/>
      <c r="F178" s="285"/>
      <c r="G178" s="285"/>
      <c r="H178" s="285"/>
    </row>
    <row r="179" spans="1:8" ht="25.15" customHeight="1">
      <c r="A179" s="306"/>
      <c r="B179" s="306"/>
      <c r="C179" s="283"/>
      <c r="D179" s="284"/>
      <c r="E179" s="284"/>
      <c r="F179" s="285"/>
      <c r="G179" s="285"/>
      <c r="H179" s="285"/>
    </row>
    <row r="180" spans="1:8" ht="25.15" customHeight="1">
      <c r="A180" s="306"/>
      <c r="B180" s="306"/>
      <c r="C180" s="283"/>
      <c r="D180" s="284"/>
      <c r="E180" s="284"/>
      <c r="F180" s="285"/>
      <c r="G180" s="285"/>
      <c r="H180" s="285"/>
    </row>
    <row r="181" spans="1:8" ht="25.15" customHeight="1">
      <c r="A181" s="306"/>
      <c r="B181" s="306"/>
      <c r="C181" s="283"/>
      <c r="D181" s="284"/>
      <c r="E181" s="284"/>
      <c r="F181" s="285"/>
      <c r="G181" s="285"/>
      <c r="H181" s="285"/>
    </row>
    <row r="182" spans="1:8" ht="25.15" customHeight="1">
      <c r="A182" s="306"/>
      <c r="B182" s="306"/>
      <c r="C182" s="283"/>
      <c r="D182" s="284"/>
      <c r="E182" s="284"/>
      <c r="F182" s="285"/>
      <c r="G182" s="285"/>
      <c r="H182" s="285"/>
    </row>
    <row r="183" spans="1:8" ht="25.15" customHeight="1">
      <c r="A183" s="306"/>
      <c r="B183" s="306"/>
      <c r="C183" s="283"/>
      <c r="D183" s="284"/>
      <c r="E183" s="284"/>
      <c r="F183" s="285"/>
      <c r="G183" s="285"/>
      <c r="H183" s="285"/>
    </row>
    <row r="184" spans="1:8" ht="25.15" customHeight="1">
      <c r="A184" s="306"/>
      <c r="B184" s="306"/>
      <c r="C184" s="283"/>
      <c r="D184" s="284"/>
      <c r="E184" s="284"/>
      <c r="F184" s="285"/>
      <c r="G184" s="285"/>
      <c r="H184" s="285"/>
    </row>
    <row r="185" spans="1:8" ht="25.15" customHeight="1">
      <c r="A185" s="306"/>
      <c r="B185" s="306"/>
      <c r="C185" s="283"/>
      <c r="D185" s="284"/>
      <c r="E185" s="284"/>
      <c r="F185" s="285"/>
      <c r="G185" s="285"/>
      <c r="H185" s="285"/>
    </row>
    <row r="186" spans="1:8" ht="25.15" customHeight="1">
      <c r="A186" s="306"/>
      <c r="B186" s="306"/>
      <c r="C186" s="283"/>
      <c r="D186" s="284"/>
      <c r="E186" s="284"/>
      <c r="F186" s="285"/>
      <c r="G186" s="285"/>
      <c r="H186" s="285"/>
    </row>
    <row r="187" spans="1:8" ht="25.15" customHeight="1">
      <c r="A187" s="306"/>
      <c r="B187" s="306"/>
      <c r="C187" s="283"/>
      <c r="D187" s="284"/>
      <c r="E187" s="284"/>
      <c r="F187" s="285"/>
      <c r="G187" s="285"/>
      <c r="H187" s="285"/>
    </row>
    <row r="188" spans="1:8" ht="25.15" customHeight="1">
      <c r="A188" s="306"/>
      <c r="B188" s="306"/>
      <c r="C188" s="283"/>
      <c r="D188" s="284"/>
      <c r="E188" s="284"/>
      <c r="F188" s="285"/>
      <c r="G188" s="285"/>
      <c r="H188" s="285"/>
    </row>
    <row r="189" spans="1:8" ht="25.15" customHeight="1">
      <c r="A189" s="306"/>
      <c r="B189" s="306"/>
      <c r="C189" s="283"/>
      <c r="D189" s="284"/>
      <c r="E189" s="284"/>
      <c r="F189" s="285"/>
      <c r="G189" s="285"/>
      <c r="H189" s="285"/>
    </row>
    <row r="190" spans="1:8" ht="25.15" customHeight="1">
      <c r="A190" s="306"/>
      <c r="B190" s="306"/>
      <c r="C190" s="283"/>
      <c r="D190" s="284"/>
      <c r="E190" s="284"/>
      <c r="F190" s="285"/>
      <c r="G190" s="285"/>
      <c r="H190" s="285"/>
    </row>
    <row r="191" spans="1:8" ht="25.15" customHeight="1">
      <c r="A191" s="306"/>
      <c r="B191" s="306"/>
      <c r="C191" s="283"/>
      <c r="D191" s="284"/>
      <c r="E191" s="284"/>
      <c r="F191" s="285"/>
      <c r="G191" s="285"/>
      <c r="H191" s="285"/>
    </row>
    <row r="192" spans="1:8" ht="25.15" customHeight="1">
      <c r="A192" s="306"/>
      <c r="B192" s="306"/>
      <c r="C192" s="283"/>
      <c r="D192" s="284"/>
      <c r="E192" s="284"/>
      <c r="F192" s="285"/>
      <c r="G192" s="285"/>
      <c r="H192" s="285"/>
    </row>
    <row r="193" spans="1:8" ht="25.15" customHeight="1">
      <c r="A193" s="306"/>
      <c r="B193" s="306"/>
      <c r="C193" s="283"/>
      <c r="D193" s="284"/>
      <c r="E193" s="284"/>
      <c r="F193" s="285"/>
      <c r="G193" s="285"/>
      <c r="H193" s="285"/>
    </row>
    <row r="194" spans="1:8" ht="25.15" customHeight="1">
      <c r="A194" s="306"/>
      <c r="B194" s="306"/>
      <c r="C194" s="283"/>
      <c r="D194" s="284"/>
      <c r="E194" s="284"/>
      <c r="F194" s="285"/>
      <c r="G194" s="285"/>
      <c r="H194" s="285"/>
    </row>
    <row r="195" spans="1:8" ht="25.15" customHeight="1">
      <c r="A195" s="306"/>
      <c r="B195" s="306"/>
      <c r="C195" s="283"/>
      <c r="D195" s="284"/>
      <c r="E195" s="284"/>
      <c r="F195" s="285"/>
      <c r="G195" s="285"/>
      <c r="H195" s="285"/>
    </row>
    <row r="196" spans="1:8" ht="25.15" customHeight="1">
      <c r="A196" s="306"/>
      <c r="B196" s="306"/>
      <c r="C196" s="283"/>
      <c r="D196" s="284"/>
      <c r="E196" s="284"/>
      <c r="F196" s="285"/>
      <c r="G196" s="285"/>
      <c r="H196" s="285"/>
    </row>
    <row r="197" spans="1:8" ht="25.15" customHeight="1">
      <c r="A197" s="306"/>
      <c r="B197" s="306"/>
      <c r="C197" s="283"/>
      <c r="D197" s="284"/>
      <c r="E197" s="284"/>
      <c r="F197" s="285"/>
      <c r="G197" s="285"/>
      <c r="H197" s="285"/>
    </row>
    <row r="198" spans="1:8" ht="25.15" customHeight="1">
      <c r="A198" s="306"/>
      <c r="B198" s="306"/>
      <c r="C198" s="283"/>
      <c r="D198" s="284"/>
      <c r="E198" s="284"/>
      <c r="F198" s="285"/>
      <c r="G198" s="285"/>
      <c r="H198" s="285"/>
    </row>
    <row r="199" spans="1:8" ht="25.15" customHeight="1">
      <c r="A199" s="306"/>
      <c r="B199" s="306"/>
      <c r="C199" s="283"/>
      <c r="D199" s="284"/>
      <c r="E199" s="284"/>
      <c r="F199" s="285"/>
      <c r="G199" s="285"/>
      <c r="H199" s="285"/>
    </row>
    <row r="200" spans="1:8" ht="25.15" customHeight="1">
      <c r="A200" s="306"/>
      <c r="B200" s="306"/>
      <c r="C200" s="283"/>
      <c r="D200" s="284"/>
      <c r="E200" s="284"/>
      <c r="F200" s="285"/>
      <c r="G200" s="285"/>
      <c r="H200" s="285"/>
    </row>
    <row r="201" spans="1:8" ht="25.15" customHeight="1">
      <c r="A201" s="306"/>
      <c r="B201" s="306"/>
      <c r="C201" s="283"/>
      <c r="D201" s="284"/>
      <c r="E201" s="284"/>
      <c r="F201" s="285"/>
      <c r="G201" s="285"/>
      <c r="H201" s="285"/>
    </row>
    <row r="202" spans="1:8" ht="25.15" customHeight="1">
      <c r="A202" s="306"/>
      <c r="B202" s="306"/>
      <c r="C202" s="283"/>
      <c r="D202" s="284"/>
      <c r="E202" s="284"/>
      <c r="F202" s="285"/>
      <c r="G202" s="285"/>
      <c r="H202" s="285"/>
    </row>
    <row r="203" spans="1:8" ht="25.15" customHeight="1">
      <c r="A203" s="306"/>
      <c r="B203" s="306"/>
      <c r="C203" s="283"/>
      <c r="D203" s="284"/>
      <c r="E203" s="284"/>
      <c r="F203" s="285"/>
      <c r="G203" s="285"/>
      <c r="H203" s="285"/>
    </row>
    <row r="204" spans="1:8" ht="25.15" customHeight="1">
      <c r="A204" s="306"/>
      <c r="B204" s="306"/>
      <c r="C204" s="283"/>
      <c r="D204" s="284"/>
      <c r="E204" s="284"/>
      <c r="F204" s="285"/>
      <c r="G204" s="285"/>
      <c r="H204" s="285"/>
    </row>
    <row r="205" spans="1:8" ht="25.15" customHeight="1">
      <c r="A205" s="306"/>
      <c r="B205" s="306"/>
      <c r="C205" s="283"/>
      <c r="D205" s="284"/>
      <c r="E205" s="284"/>
      <c r="F205" s="285"/>
      <c r="G205" s="285"/>
      <c r="H205" s="285"/>
    </row>
    <row r="206" spans="1:8" ht="25.15" customHeight="1">
      <c r="A206" s="306"/>
      <c r="B206" s="306"/>
      <c r="C206" s="283"/>
      <c r="D206" s="284"/>
      <c r="E206" s="284"/>
      <c r="F206" s="285"/>
      <c r="G206" s="285"/>
      <c r="H206" s="285"/>
    </row>
    <row r="207" spans="1:8" ht="25.15" customHeight="1">
      <c r="A207" s="306"/>
      <c r="B207" s="306"/>
      <c r="C207" s="283"/>
      <c r="D207" s="284"/>
      <c r="E207" s="284"/>
      <c r="F207" s="285"/>
      <c r="G207" s="285"/>
      <c r="H207" s="285"/>
    </row>
    <row r="208" spans="1:8" ht="25.15" customHeight="1">
      <c r="A208" s="306"/>
      <c r="B208" s="306"/>
      <c r="C208" s="283"/>
      <c r="D208" s="284"/>
      <c r="E208" s="284"/>
      <c r="F208" s="285"/>
      <c r="G208" s="285"/>
      <c r="H208" s="285"/>
    </row>
    <row r="209" spans="1:8" ht="25.15" customHeight="1">
      <c r="A209" s="306"/>
      <c r="B209" s="306"/>
      <c r="C209" s="283"/>
      <c r="D209" s="284"/>
      <c r="E209" s="284"/>
      <c r="F209" s="285"/>
      <c r="G209" s="285"/>
      <c r="H209" s="285"/>
    </row>
    <row r="210" spans="1:8" ht="25.15" customHeight="1">
      <c r="A210" s="306"/>
      <c r="B210" s="306"/>
      <c r="C210" s="283"/>
      <c r="D210" s="284"/>
      <c r="E210" s="284"/>
      <c r="F210" s="285"/>
      <c r="G210" s="285"/>
      <c r="H210" s="285"/>
    </row>
    <row r="211" spans="1:8" ht="25.15" customHeight="1">
      <c r="A211" s="306"/>
      <c r="B211" s="306"/>
      <c r="C211" s="283"/>
      <c r="D211" s="284"/>
      <c r="E211" s="284"/>
      <c r="F211" s="285"/>
      <c r="G211" s="285"/>
      <c r="H211" s="285"/>
    </row>
    <row r="212" spans="1:8" ht="25.15" customHeight="1">
      <c r="A212" s="306"/>
      <c r="B212" s="306"/>
      <c r="C212" s="283"/>
      <c r="D212" s="284"/>
      <c r="E212" s="284"/>
      <c r="F212" s="285"/>
      <c r="G212" s="285"/>
      <c r="H212" s="285"/>
    </row>
    <row r="213" spans="1:8" ht="25.15" customHeight="1">
      <c r="A213" s="306"/>
      <c r="B213" s="306"/>
      <c r="C213" s="283"/>
      <c r="D213" s="284"/>
      <c r="E213" s="284"/>
      <c r="F213" s="285"/>
      <c r="G213" s="285"/>
      <c r="H213" s="285"/>
    </row>
    <row r="214" spans="1:8" ht="25.15" customHeight="1">
      <c r="A214" s="306"/>
      <c r="B214" s="306"/>
      <c r="C214" s="283"/>
      <c r="D214" s="284"/>
      <c r="E214" s="284"/>
      <c r="F214" s="285"/>
      <c r="G214" s="285"/>
      <c r="H214" s="285"/>
    </row>
  </sheetData>
  <mergeCells count="17">
    <mergeCell ref="E6:E7"/>
    <mergeCell ref="F6:F7"/>
    <mergeCell ref="G6:G7"/>
    <mergeCell ref="A35:C35"/>
    <mergeCell ref="A51:C51"/>
    <mergeCell ref="A1:H1"/>
    <mergeCell ref="A2:H2"/>
    <mergeCell ref="A3:H3"/>
    <mergeCell ref="A39:A40"/>
    <mergeCell ref="C39:C40"/>
    <mergeCell ref="E39:E40"/>
    <mergeCell ref="F39:F40"/>
    <mergeCell ref="B39:B40"/>
    <mergeCell ref="G39:G40"/>
    <mergeCell ref="A6:A7"/>
    <mergeCell ref="B6:B7"/>
    <mergeCell ref="C6:C7"/>
  </mergeCells>
  <pageMargins left="0.6692913385826772" right="0" top="0.55118110236220474" bottom="0.15748031496062992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R42"/>
  <sheetViews>
    <sheetView zoomScale="90" zoomScaleNormal="90" workbookViewId="0">
      <selection activeCell="D41" sqref="D41"/>
    </sheetView>
  </sheetViews>
  <sheetFormatPr defaultColWidth="9.140625" defaultRowHeight="21.75" customHeight="1"/>
  <cols>
    <col min="1" max="1" width="20.5703125" style="6" customWidth="1"/>
    <col min="2" max="2" width="14.140625" style="18" customWidth="1"/>
    <col min="3" max="3" width="16.5703125" style="19" customWidth="1"/>
    <col min="4" max="4" width="16.42578125" style="19" customWidth="1"/>
    <col min="5" max="5" width="22.28515625" style="19" customWidth="1"/>
    <col min="6" max="6" width="16.28515625" style="18" customWidth="1"/>
    <col min="7" max="7" width="15.85546875" style="6" customWidth="1"/>
    <col min="8" max="8" width="15.140625" style="6" customWidth="1"/>
    <col min="9" max="9" width="15" style="6" customWidth="1"/>
    <col min="10" max="11" width="15.85546875" style="6" customWidth="1"/>
    <col min="12" max="12" width="15.42578125" style="6" customWidth="1"/>
    <col min="13" max="13" width="14.42578125" style="6" customWidth="1"/>
    <col min="14" max="14" width="13.42578125" style="6" customWidth="1"/>
    <col min="15" max="15" width="20.42578125" style="6" customWidth="1"/>
    <col min="16" max="16" width="12.85546875" style="6" customWidth="1"/>
    <col min="17" max="17" width="13.85546875" style="6" customWidth="1"/>
    <col min="18" max="18" width="13.42578125" style="6" customWidth="1"/>
    <col min="19" max="19" width="13.85546875" style="6" customWidth="1"/>
    <col min="20" max="20" width="18.85546875" style="6" customWidth="1"/>
    <col min="21" max="16384" width="9.140625" style="6"/>
  </cols>
  <sheetData>
    <row r="1" spans="1:18" ht="21.75" customHeight="1">
      <c r="A1" s="371" t="s">
        <v>102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20"/>
      <c r="O1" s="20"/>
      <c r="P1" s="20"/>
      <c r="Q1" s="20"/>
      <c r="R1" s="20"/>
    </row>
    <row r="2" spans="1:18" ht="21.75" customHeight="1">
      <c r="A2" s="371" t="s">
        <v>103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20"/>
      <c r="O2" s="20"/>
      <c r="P2" s="20"/>
      <c r="Q2" s="20"/>
      <c r="R2" s="20"/>
    </row>
    <row r="3" spans="1:18" ht="21.75" customHeight="1">
      <c r="A3" s="391" t="s">
        <v>327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21"/>
      <c r="O3" s="21"/>
      <c r="P3" s="21"/>
      <c r="Q3" s="21"/>
      <c r="R3" s="21"/>
    </row>
    <row r="4" spans="1:18" ht="21" customHeight="1">
      <c r="A4" s="322"/>
      <c r="B4" s="323"/>
      <c r="C4" s="324"/>
      <c r="D4" s="324"/>
      <c r="E4" s="324"/>
      <c r="F4" s="323"/>
      <c r="G4" s="322"/>
      <c r="H4" s="322"/>
      <c r="I4" s="322"/>
      <c r="J4" s="322"/>
      <c r="K4" s="322"/>
      <c r="L4" s="322"/>
      <c r="M4" s="322"/>
      <c r="N4" s="10"/>
      <c r="O4" s="10"/>
      <c r="P4" s="10"/>
      <c r="Q4" s="10"/>
      <c r="R4" s="10"/>
    </row>
    <row r="5" spans="1:18" s="11" customFormat="1" ht="29.25" customHeight="1">
      <c r="A5" s="425" t="s">
        <v>104</v>
      </c>
      <c r="B5" s="426"/>
      <c r="C5" s="431" t="s">
        <v>105</v>
      </c>
      <c r="D5" s="325" t="s">
        <v>161</v>
      </c>
      <c r="E5" s="325" t="s">
        <v>232</v>
      </c>
      <c r="F5" s="434" t="s">
        <v>86</v>
      </c>
      <c r="G5" s="437" t="s">
        <v>106</v>
      </c>
      <c r="H5" s="437" t="s">
        <v>138</v>
      </c>
      <c r="I5" s="437" t="s">
        <v>139</v>
      </c>
      <c r="J5" s="437" t="s">
        <v>140</v>
      </c>
      <c r="K5" s="437" t="s">
        <v>141</v>
      </c>
      <c r="L5" s="440" t="s">
        <v>107</v>
      </c>
      <c r="M5" s="437" t="s">
        <v>108</v>
      </c>
    </row>
    <row r="6" spans="1:18" s="11" customFormat="1" ht="29.25" customHeight="1">
      <c r="A6" s="427"/>
      <c r="B6" s="428"/>
      <c r="C6" s="432"/>
      <c r="D6" s="326" t="s">
        <v>160</v>
      </c>
      <c r="E6" s="326" t="s">
        <v>233</v>
      </c>
      <c r="F6" s="435"/>
      <c r="G6" s="438"/>
      <c r="H6" s="438"/>
      <c r="I6" s="438"/>
      <c r="J6" s="438"/>
      <c r="K6" s="438"/>
      <c r="L6" s="441"/>
      <c r="M6" s="438"/>
      <c r="O6" s="12"/>
    </row>
    <row r="7" spans="1:18" s="13" customFormat="1" ht="2.25" customHeight="1">
      <c r="A7" s="429"/>
      <c r="B7" s="430"/>
      <c r="C7" s="433"/>
      <c r="D7" s="327"/>
      <c r="E7" s="328"/>
      <c r="F7" s="436"/>
      <c r="G7" s="439"/>
      <c r="H7" s="439"/>
      <c r="I7" s="439"/>
      <c r="J7" s="439"/>
      <c r="K7" s="329"/>
      <c r="L7" s="442"/>
      <c r="M7" s="439"/>
      <c r="O7" s="14"/>
    </row>
    <row r="8" spans="1:18" ht="27" customHeight="1">
      <c r="A8" s="330" t="s">
        <v>109</v>
      </c>
      <c r="B8" s="331"/>
      <c r="C8" s="234"/>
      <c r="D8" s="234"/>
      <c r="E8" s="234"/>
      <c r="F8" s="332"/>
      <c r="G8" s="333"/>
      <c r="H8" s="333"/>
      <c r="I8" s="333"/>
      <c r="J8" s="333"/>
      <c r="K8" s="333"/>
      <c r="L8" s="333"/>
      <c r="M8" s="333"/>
      <c r="O8" s="15"/>
    </row>
    <row r="9" spans="1:18" ht="27" customHeight="1">
      <c r="A9" s="197" t="s">
        <v>116</v>
      </c>
      <c r="B9" s="334"/>
      <c r="C9" s="237">
        <v>5980000</v>
      </c>
      <c r="D9" s="237">
        <v>5244369.49</v>
      </c>
      <c r="E9" s="237">
        <v>18222</v>
      </c>
      <c r="F9" s="335">
        <f>D9+E9</f>
        <v>5262591.49</v>
      </c>
      <c r="G9" s="336"/>
      <c r="H9" s="336"/>
      <c r="I9" s="336"/>
      <c r="J9" s="336"/>
      <c r="K9" s="336"/>
      <c r="L9" s="336"/>
      <c r="M9" s="209">
        <v>5262591.49</v>
      </c>
      <c r="N9" s="17">
        <f>G9+H9+I9+J9+K9+L9+M9</f>
        <v>5262591.49</v>
      </c>
      <c r="O9" s="15">
        <f>F9-N9</f>
        <v>0</v>
      </c>
    </row>
    <row r="10" spans="1:18" ht="27" customHeight="1">
      <c r="A10" s="197" t="s">
        <v>110</v>
      </c>
      <c r="B10" s="337"/>
      <c r="C10" s="338">
        <v>2707000</v>
      </c>
      <c r="D10" s="338">
        <v>2445608</v>
      </c>
      <c r="E10" s="338"/>
      <c r="F10" s="335">
        <f>D10+E10</f>
        <v>2445608</v>
      </c>
      <c r="G10" s="338">
        <v>2445608</v>
      </c>
      <c r="H10" s="338"/>
      <c r="I10" s="338"/>
      <c r="J10" s="338"/>
      <c r="K10" s="338"/>
      <c r="L10" s="338"/>
      <c r="M10" s="338"/>
      <c r="N10" s="17">
        <f t="shared" ref="N10:N20" si="0">G10+H10+I10+J10+K10+L10+M10</f>
        <v>2445608</v>
      </c>
      <c r="O10" s="15">
        <f t="shared" ref="O10:O20" si="1">F10-N10</f>
        <v>0</v>
      </c>
    </row>
    <row r="11" spans="1:18" ht="27" customHeight="1">
      <c r="A11" s="197" t="s">
        <v>137</v>
      </c>
      <c r="B11" s="337"/>
      <c r="C11" s="338">
        <v>11265000</v>
      </c>
      <c r="D11" s="338">
        <v>9270991</v>
      </c>
      <c r="E11" s="338">
        <v>382440</v>
      </c>
      <c r="F11" s="335">
        <f t="shared" ref="F11:F19" si="2">D11+E11</f>
        <v>9653431</v>
      </c>
      <c r="G11" s="338">
        <v>5218772</v>
      </c>
      <c r="H11" s="338">
        <v>624135</v>
      </c>
      <c r="I11" s="338">
        <v>1861560</v>
      </c>
      <c r="J11" s="338">
        <v>1041869</v>
      </c>
      <c r="K11" s="338">
        <v>907095</v>
      </c>
      <c r="L11" s="338"/>
      <c r="M11" s="338"/>
      <c r="N11" s="17">
        <f t="shared" si="0"/>
        <v>9653431</v>
      </c>
      <c r="O11" s="15">
        <f t="shared" si="1"/>
        <v>0</v>
      </c>
    </row>
    <row r="12" spans="1:18" ht="27" customHeight="1">
      <c r="A12" s="197" t="s">
        <v>111</v>
      </c>
      <c r="B12" s="337"/>
      <c r="C12" s="338">
        <v>966800</v>
      </c>
      <c r="D12" s="338">
        <v>24820</v>
      </c>
      <c r="E12" s="338"/>
      <c r="F12" s="335">
        <f t="shared" si="2"/>
        <v>24820</v>
      </c>
      <c r="G12" s="338">
        <v>24820</v>
      </c>
      <c r="H12" s="338"/>
      <c r="I12" s="338"/>
      <c r="J12" s="338"/>
      <c r="K12" s="338"/>
      <c r="L12" s="338"/>
      <c r="M12" s="338"/>
      <c r="N12" s="17">
        <f t="shared" si="0"/>
        <v>24820</v>
      </c>
      <c r="O12" s="15">
        <f t="shared" si="1"/>
        <v>0</v>
      </c>
    </row>
    <row r="13" spans="1:18" ht="27" customHeight="1">
      <c r="A13" s="197" t="s">
        <v>112</v>
      </c>
      <c r="B13" s="337"/>
      <c r="C13" s="338">
        <v>8674900</v>
      </c>
      <c r="D13" s="338">
        <v>7277754.6699999999</v>
      </c>
      <c r="E13" s="338"/>
      <c r="F13" s="335">
        <f t="shared" si="2"/>
        <v>7277754.6699999999</v>
      </c>
      <c r="G13" s="338">
        <v>2930687.67</v>
      </c>
      <c r="H13" s="338">
        <v>152118</v>
      </c>
      <c r="I13" s="338">
        <v>831510</v>
      </c>
      <c r="J13" s="338">
        <v>1489975</v>
      </c>
      <c r="K13" s="338">
        <v>679919</v>
      </c>
      <c r="L13" s="338">
        <v>1193545</v>
      </c>
      <c r="M13" s="338"/>
      <c r="N13" s="17">
        <f t="shared" si="0"/>
        <v>7277754.6699999999</v>
      </c>
      <c r="O13" s="15">
        <f t="shared" si="1"/>
        <v>0</v>
      </c>
    </row>
    <row r="14" spans="1:18" ht="27" customHeight="1">
      <c r="A14" s="197" t="s">
        <v>113</v>
      </c>
      <c r="B14" s="337" t="s">
        <v>144</v>
      </c>
      <c r="C14" s="338">
        <v>4401500</v>
      </c>
      <c r="D14" s="338">
        <v>4039259.9</v>
      </c>
      <c r="E14" s="338"/>
      <c r="F14" s="335">
        <f t="shared" si="2"/>
        <v>4039259.9</v>
      </c>
      <c r="G14" s="338">
        <v>1803690.1</v>
      </c>
      <c r="H14" s="338">
        <v>286780</v>
      </c>
      <c r="I14" s="338">
        <v>1331493.8</v>
      </c>
      <c r="J14" s="338">
        <v>348636</v>
      </c>
      <c r="K14" s="338">
        <v>268660</v>
      </c>
      <c r="L14" s="338"/>
      <c r="M14" s="338"/>
      <c r="N14" s="17">
        <f t="shared" si="0"/>
        <v>4039259.9000000004</v>
      </c>
      <c r="O14" s="15">
        <f t="shared" si="1"/>
        <v>0</v>
      </c>
    </row>
    <row r="15" spans="1:18" ht="27" customHeight="1">
      <c r="A15" s="197" t="s">
        <v>114</v>
      </c>
      <c r="B15" s="337"/>
      <c r="C15" s="338">
        <v>664500</v>
      </c>
      <c r="D15" s="338">
        <v>616831.63</v>
      </c>
      <c r="E15" s="338"/>
      <c r="F15" s="335">
        <f t="shared" si="2"/>
        <v>616831.63</v>
      </c>
      <c r="G15" s="338">
        <v>616831.63</v>
      </c>
      <c r="H15" s="338"/>
      <c r="I15" s="338"/>
      <c r="J15" s="338"/>
      <c r="K15" s="338"/>
      <c r="L15" s="338"/>
      <c r="M15" s="338"/>
      <c r="N15" s="17">
        <f t="shared" si="0"/>
        <v>616831.63</v>
      </c>
      <c r="O15" s="15">
        <f t="shared" si="1"/>
        <v>0</v>
      </c>
    </row>
    <row r="16" spans="1:18" ht="27" customHeight="1">
      <c r="A16" s="197" t="s">
        <v>234</v>
      </c>
      <c r="B16" s="337"/>
      <c r="C16" s="338">
        <v>939700</v>
      </c>
      <c r="D16" s="338">
        <v>903900</v>
      </c>
      <c r="E16" s="338">
        <v>30490</v>
      </c>
      <c r="F16" s="335">
        <f t="shared" si="2"/>
        <v>934390</v>
      </c>
      <c r="G16" s="338">
        <v>522600</v>
      </c>
      <c r="H16" s="338"/>
      <c r="I16" s="338">
        <v>344790</v>
      </c>
      <c r="J16" s="338"/>
      <c r="K16" s="338">
        <v>67000</v>
      </c>
      <c r="L16" s="338"/>
      <c r="M16" s="338"/>
      <c r="N16" s="17">
        <f t="shared" si="0"/>
        <v>934390</v>
      </c>
      <c r="O16" s="15">
        <f t="shared" si="1"/>
        <v>0</v>
      </c>
    </row>
    <row r="17" spans="1:18" ht="27" customHeight="1">
      <c r="A17" s="197" t="s">
        <v>117</v>
      </c>
      <c r="B17" s="337"/>
      <c r="C17" s="339">
        <v>2747600</v>
      </c>
      <c r="D17" s="339">
        <v>2746600</v>
      </c>
      <c r="E17" s="339"/>
      <c r="F17" s="335">
        <f t="shared" si="2"/>
        <v>2746600</v>
      </c>
      <c r="G17" s="338"/>
      <c r="H17" s="338"/>
      <c r="I17" s="338"/>
      <c r="J17" s="338"/>
      <c r="K17" s="338">
        <v>2746600</v>
      </c>
      <c r="L17" s="338"/>
      <c r="M17" s="338"/>
      <c r="N17" s="17">
        <f t="shared" si="0"/>
        <v>2746600</v>
      </c>
      <c r="O17" s="15">
        <f t="shared" si="1"/>
        <v>0</v>
      </c>
    </row>
    <row r="18" spans="1:18" ht="27" customHeight="1">
      <c r="A18" s="197" t="s">
        <v>118</v>
      </c>
      <c r="B18" s="337"/>
      <c r="C18" s="339">
        <v>310000</v>
      </c>
      <c r="D18" s="339" t="s">
        <v>143</v>
      </c>
      <c r="E18" s="339"/>
      <c r="F18" s="367" t="s">
        <v>143</v>
      </c>
      <c r="G18" s="338"/>
      <c r="H18" s="338"/>
      <c r="I18" s="338"/>
      <c r="J18" s="338"/>
      <c r="K18" s="338"/>
      <c r="L18" s="338"/>
      <c r="M18" s="338"/>
      <c r="N18" s="17">
        <f t="shared" si="0"/>
        <v>0</v>
      </c>
      <c r="O18" s="15" t="e">
        <f t="shared" si="1"/>
        <v>#VALUE!</v>
      </c>
    </row>
    <row r="19" spans="1:18" ht="27" customHeight="1">
      <c r="A19" s="197" t="s">
        <v>115</v>
      </c>
      <c r="B19" s="340"/>
      <c r="C19" s="341">
        <v>3330000</v>
      </c>
      <c r="D19" s="341">
        <v>3182962.27</v>
      </c>
      <c r="E19" s="341"/>
      <c r="F19" s="368">
        <f t="shared" si="2"/>
        <v>3182962.27</v>
      </c>
      <c r="G19" s="341">
        <v>58962.27</v>
      </c>
      <c r="H19" s="341"/>
      <c r="I19" s="341">
        <v>2914000</v>
      </c>
      <c r="J19" s="341">
        <v>200000</v>
      </c>
      <c r="K19" s="341"/>
      <c r="L19" s="341">
        <v>10000</v>
      </c>
      <c r="M19" s="341"/>
      <c r="N19" s="17">
        <f t="shared" si="0"/>
        <v>3182962.27</v>
      </c>
      <c r="O19" s="15">
        <f t="shared" si="1"/>
        <v>0</v>
      </c>
    </row>
    <row r="20" spans="1:18" ht="27" customHeight="1" thickBot="1">
      <c r="A20" s="423" t="s">
        <v>119</v>
      </c>
      <c r="B20" s="424"/>
      <c r="C20" s="342">
        <f>SUM(C9:C19)</f>
        <v>41987000</v>
      </c>
      <c r="D20" s="342">
        <f>SUM(D9:D19)</f>
        <v>35753096.960000001</v>
      </c>
      <c r="E20" s="342">
        <f>SUM(E9:E19)</f>
        <v>431152</v>
      </c>
      <c r="F20" s="343">
        <f>SUM(F9:F19)</f>
        <v>36184248.960000001</v>
      </c>
      <c r="G20" s="344">
        <f>SUM(G10:G19)</f>
        <v>13621971.67</v>
      </c>
      <c r="H20" s="344">
        <f>SUM(H10:H19)</f>
        <v>1063033</v>
      </c>
      <c r="I20" s="344">
        <f t="shared" ref="I20:L20" si="3">SUM(I10:I19)</f>
        <v>7283353.7999999998</v>
      </c>
      <c r="J20" s="344">
        <f t="shared" si="3"/>
        <v>3080480</v>
      </c>
      <c r="K20" s="344">
        <f t="shared" si="3"/>
        <v>4669274</v>
      </c>
      <c r="L20" s="344">
        <f t="shared" si="3"/>
        <v>1203545</v>
      </c>
      <c r="M20" s="344">
        <f>SUM(M9:M19)</f>
        <v>5262591.49</v>
      </c>
      <c r="N20" s="17">
        <f t="shared" si="0"/>
        <v>36184248.960000001</v>
      </c>
      <c r="O20" s="15">
        <f t="shared" si="1"/>
        <v>0</v>
      </c>
    </row>
    <row r="21" spans="1:18" ht="27" customHeight="1" thickTop="1">
      <c r="A21" s="266" t="s">
        <v>120</v>
      </c>
      <c r="B21" s="331"/>
      <c r="C21" s="345"/>
      <c r="D21" s="346"/>
      <c r="E21" s="346"/>
      <c r="F21" s="347"/>
      <c r="G21" s="348"/>
      <c r="H21" s="348"/>
      <c r="I21" s="348"/>
      <c r="J21" s="348"/>
      <c r="K21" s="348"/>
      <c r="L21" s="348"/>
      <c r="M21" s="348"/>
    </row>
    <row r="22" spans="1:18" ht="27" customHeight="1">
      <c r="A22" s="197" t="s">
        <v>121</v>
      </c>
      <c r="B22" s="334"/>
      <c r="C22" s="346">
        <v>1110000</v>
      </c>
      <c r="D22" s="346">
        <v>1187435.45</v>
      </c>
      <c r="E22" s="346"/>
      <c r="F22" s="346">
        <f>D22+E22</f>
        <v>1187435.45</v>
      </c>
      <c r="G22" s="348"/>
      <c r="H22" s="348"/>
      <c r="I22" s="348"/>
      <c r="J22" s="348"/>
      <c r="K22" s="348"/>
      <c r="L22" s="348"/>
      <c r="M22" s="348"/>
    </row>
    <row r="23" spans="1:18" ht="27" customHeight="1">
      <c r="A23" s="197" t="s">
        <v>122</v>
      </c>
      <c r="B23" s="337"/>
      <c r="C23" s="346">
        <v>773000</v>
      </c>
      <c r="D23" s="346">
        <v>872935.29</v>
      </c>
      <c r="E23" s="346"/>
      <c r="F23" s="346">
        <f t="shared" ref="F23:F28" si="4">D23+E23</f>
        <v>872935.29</v>
      </c>
      <c r="G23" s="209"/>
      <c r="H23" s="209"/>
      <c r="I23" s="209"/>
      <c r="J23" s="209"/>
      <c r="K23" s="209"/>
      <c r="L23" s="209"/>
      <c r="M23" s="209"/>
    </row>
    <row r="24" spans="1:18" ht="27" customHeight="1">
      <c r="A24" s="197" t="s">
        <v>123</v>
      </c>
      <c r="B24" s="337"/>
      <c r="C24" s="346">
        <v>70000</v>
      </c>
      <c r="D24" s="346">
        <v>57170.48</v>
      </c>
      <c r="E24" s="346"/>
      <c r="F24" s="346">
        <f t="shared" si="4"/>
        <v>57170.48</v>
      </c>
      <c r="G24" s="338"/>
      <c r="H24" s="209"/>
      <c r="I24" s="209"/>
      <c r="J24" s="209"/>
      <c r="K24" s="209"/>
      <c r="L24" s="209"/>
      <c r="M24" s="209"/>
    </row>
    <row r="25" spans="1:18" ht="27" customHeight="1">
      <c r="A25" s="197" t="s">
        <v>196</v>
      </c>
      <c r="B25" s="337"/>
      <c r="C25" s="346">
        <v>1560000</v>
      </c>
      <c r="D25" s="346">
        <v>1593768.86</v>
      </c>
      <c r="E25" s="346"/>
      <c r="F25" s="346">
        <f t="shared" si="4"/>
        <v>1593768.86</v>
      </c>
      <c r="G25" s="338"/>
      <c r="H25" s="209"/>
      <c r="I25" s="209"/>
      <c r="J25" s="209"/>
      <c r="K25" s="209"/>
      <c r="L25" s="209"/>
      <c r="M25" s="209"/>
    </row>
    <row r="26" spans="1:18" ht="27" customHeight="1">
      <c r="A26" s="197" t="s">
        <v>197</v>
      </c>
      <c r="B26" s="337"/>
      <c r="C26" s="346">
        <v>18474000</v>
      </c>
      <c r="D26" s="346">
        <v>18235411.039999999</v>
      </c>
      <c r="E26" s="346"/>
      <c r="F26" s="346">
        <f t="shared" si="4"/>
        <v>18235411.039999999</v>
      </c>
      <c r="G26" s="209"/>
      <c r="H26" s="209"/>
      <c r="I26" s="209"/>
      <c r="J26" s="209"/>
      <c r="K26" s="209"/>
      <c r="L26" s="209"/>
      <c r="M26" s="209"/>
    </row>
    <row r="27" spans="1:18" ht="27" customHeight="1">
      <c r="A27" s="197" t="s">
        <v>124</v>
      </c>
      <c r="B27" s="337"/>
      <c r="C27" s="346">
        <v>20000000</v>
      </c>
      <c r="D27" s="346">
        <v>15358369</v>
      </c>
      <c r="E27" s="346"/>
      <c r="F27" s="346">
        <f t="shared" si="4"/>
        <v>15358369</v>
      </c>
      <c r="G27" s="209"/>
      <c r="H27" s="209"/>
      <c r="I27" s="209"/>
      <c r="J27" s="209"/>
      <c r="K27" s="209"/>
      <c r="L27" s="209"/>
      <c r="M27" s="209"/>
    </row>
    <row r="28" spans="1:18" ht="27" customHeight="1">
      <c r="A28" s="210" t="s">
        <v>198</v>
      </c>
      <c r="B28" s="340"/>
      <c r="C28" s="349"/>
      <c r="D28" s="349"/>
      <c r="E28" s="349">
        <v>431152</v>
      </c>
      <c r="F28" s="346">
        <f t="shared" si="4"/>
        <v>431152</v>
      </c>
      <c r="G28" s="201"/>
      <c r="H28" s="201"/>
      <c r="I28" s="201"/>
      <c r="J28" s="201"/>
      <c r="K28" s="201"/>
      <c r="L28" s="201"/>
      <c r="M28" s="201"/>
    </row>
    <row r="29" spans="1:18" ht="27" customHeight="1" thickBot="1">
      <c r="A29" s="423" t="s">
        <v>125</v>
      </c>
      <c r="B29" s="424"/>
      <c r="C29" s="350">
        <f>SUM(C22:C28)</f>
        <v>41987000</v>
      </c>
      <c r="D29" s="350">
        <f>SUM(D22:D28)</f>
        <v>37305090.119999997</v>
      </c>
      <c r="E29" s="350">
        <f>SUM(E28)</f>
        <v>431152</v>
      </c>
      <c r="F29" s="351">
        <f>SUM(F22:F28)</f>
        <v>37736242.119999997</v>
      </c>
      <c r="G29" s="352"/>
      <c r="H29" s="352"/>
      <c r="I29" s="352"/>
      <c r="J29" s="352"/>
      <c r="K29" s="352"/>
      <c r="L29" s="352"/>
      <c r="M29" s="352"/>
    </row>
    <row r="30" spans="1:18" ht="27" customHeight="1" thickTop="1" thickBot="1">
      <c r="A30" s="184" t="s">
        <v>126</v>
      </c>
      <c r="B30" s="353"/>
      <c r="C30" s="247"/>
      <c r="D30" s="247"/>
      <c r="E30" s="247"/>
      <c r="F30" s="354">
        <f>F29-F20</f>
        <v>1551993.1599999964</v>
      </c>
      <c r="G30" s="98"/>
      <c r="H30" s="98"/>
      <c r="I30" s="98"/>
      <c r="J30" s="98"/>
      <c r="K30" s="98"/>
      <c r="L30" s="98"/>
      <c r="M30" s="98"/>
      <c r="N30" s="16"/>
      <c r="O30" s="16"/>
      <c r="P30" s="16"/>
      <c r="Q30" s="16"/>
      <c r="R30" s="16"/>
    </row>
    <row r="31" spans="1:18" ht="8.25" customHeight="1" thickTop="1">
      <c r="A31" s="355"/>
      <c r="B31" s="356"/>
      <c r="C31" s="247"/>
      <c r="D31" s="247"/>
      <c r="E31" s="247"/>
      <c r="F31" s="357"/>
      <c r="G31" s="247"/>
      <c r="H31" s="247"/>
      <c r="I31" s="247"/>
      <c r="J31" s="247"/>
      <c r="K31" s="247"/>
      <c r="L31" s="247"/>
      <c r="M31" s="247"/>
      <c r="N31" s="16"/>
      <c r="O31" s="16"/>
      <c r="P31" s="16"/>
      <c r="Q31" s="16"/>
      <c r="R31" s="16"/>
    </row>
    <row r="32" spans="1:18" ht="15" customHeight="1">
      <c r="A32" s="355"/>
      <c r="B32" s="356"/>
      <c r="C32" s="247"/>
      <c r="D32" s="247"/>
      <c r="E32" s="247"/>
      <c r="F32" s="357"/>
      <c r="G32" s="247"/>
      <c r="H32" s="247"/>
      <c r="I32" s="247"/>
      <c r="J32" s="247"/>
      <c r="K32" s="247"/>
      <c r="L32" s="247"/>
      <c r="M32" s="247"/>
      <c r="N32" s="16"/>
      <c r="O32" s="16"/>
      <c r="P32" s="16"/>
      <c r="Q32" s="16"/>
      <c r="R32" s="16"/>
    </row>
    <row r="33" spans="1:13" ht="21.75" customHeight="1">
      <c r="A33" s="358"/>
      <c r="B33" s="359"/>
      <c r="C33" s="360"/>
      <c r="D33" s="360"/>
      <c r="E33" s="86"/>
      <c r="F33" s="370" t="s">
        <v>226</v>
      </c>
      <c r="G33" s="370"/>
      <c r="H33" s="100"/>
      <c r="I33" s="370" t="s">
        <v>227</v>
      </c>
      <c r="J33" s="370"/>
      <c r="K33" s="85"/>
      <c r="L33" s="370" t="s">
        <v>228</v>
      </c>
      <c r="M33" s="370"/>
    </row>
    <row r="34" spans="1:13" ht="21.75" customHeight="1">
      <c r="A34" s="358"/>
      <c r="B34" s="359"/>
      <c r="C34" s="360"/>
      <c r="D34" s="360"/>
      <c r="E34" s="86"/>
      <c r="F34" s="370" t="s">
        <v>127</v>
      </c>
      <c r="G34" s="370"/>
      <c r="H34" s="100"/>
      <c r="I34" s="370" t="s">
        <v>230</v>
      </c>
      <c r="J34" s="370"/>
      <c r="K34" s="85"/>
      <c r="L34" s="370" t="s">
        <v>215</v>
      </c>
      <c r="M34" s="370"/>
    </row>
    <row r="35" spans="1:13" ht="21.75" customHeight="1">
      <c r="A35" s="358"/>
      <c r="B35" s="359"/>
      <c r="C35" s="360"/>
      <c r="D35" s="360"/>
      <c r="E35" s="86"/>
      <c r="F35" s="370" t="s">
        <v>229</v>
      </c>
      <c r="G35" s="370"/>
      <c r="H35" s="100"/>
      <c r="I35" s="370" t="s">
        <v>231</v>
      </c>
      <c r="J35" s="370"/>
      <c r="K35" s="85"/>
      <c r="L35" s="370" t="s">
        <v>216</v>
      </c>
      <c r="M35" s="370"/>
    </row>
    <row r="36" spans="1:13" ht="21.75" customHeight="1">
      <c r="A36" s="358"/>
      <c r="B36" s="359"/>
      <c r="C36" s="360"/>
      <c r="D36" s="360"/>
      <c r="E36" s="86"/>
      <c r="F36" s="370" t="s">
        <v>212</v>
      </c>
      <c r="G36" s="370"/>
      <c r="H36" s="100"/>
      <c r="I36" s="85"/>
      <c r="J36" s="85"/>
      <c r="K36" s="85"/>
      <c r="L36" s="85"/>
      <c r="M36" s="85"/>
    </row>
    <row r="37" spans="1:13" ht="21.75" customHeight="1">
      <c r="A37" s="358"/>
      <c r="B37" s="359"/>
      <c r="C37" s="360"/>
      <c r="D37" s="360"/>
      <c r="E37" s="360"/>
      <c r="F37" s="359"/>
      <c r="G37" s="358"/>
      <c r="H37" s="358"/>
      <c r="I37" s="358"/>
      <c r="J37" s="358"/>
      <c r="K37" s="358"/>
      <c r="L37" s="358"/>
      <c r="M37" s="358"/>
    </row>
    <row r="38" spans="1:13" ht="21.75" customHeight="1">
      <c r="A38" s="358"/>
      <c r="B38" s="359"/>
      <c r="C38" s="360"/>
      <c r="D38" s="360"/>
      <c r="E38" s="360"/>
      <c r="F38" s="359"/>
      <c r="G38" s="358"/>
      <c r="H38" s="358"/>
      <c r="I38" s="358"/>
      <c r="J38" s="358"/>
      <c r="K38" s="358"/>
      <c r="L38" s="358"/>
      <c r="M38" s="358"/>
    </row>
    <row r="39" spans="1:13" ht="21.75" customHeight="1">
      <c r="A39" s="358"/>
      <c r="B39" s="359"/>
      <c r="C39" s="360"/>
      <c r="D39" s="360"/>
      <c r="E39" s="360"/>
      <c r="F39" s="359"/>
      <c r="G39" s="358"/>
      <c r="H39" s="358"/>
      <c r="I39" s="349"/>
      <c r="J39" s="358"/>
      <c r="K39" s="358"/>
      <c r="L39" s="358"/>
      <c r="M39" s="358"/>
    </row>
    <row r="40" spans="1:13" ht="21.75" customHeight="1">
      <c r="A40" s="358"/>
      <c r="B40" s="359"/>
      <c r="C40" s="360"/>
      <c r="D40" s="360"/>
      <c r="E40" s="360"/>
      <c r="F40" s="359"/>
      <c r="G40" s="358"/>
      <c r="H40" s="358"/>
      <c r="I40" s="358"/>
      <c r="J40" s="358"/>
      <c r="K40" s="358"/>
      <c r="L40" s="358"/>
      <c r="M40" s="358"/>
    </row>
    <row r="41" spans="1:13" ht="21.75" customHeight="1">
      <c r="A41" s="358"/>
      <c r="B41" s="359"/>
      <c r="C41" s="360"/>
      <c r="D41" s="360"/>
      <c r="E41" s="360"/>
      <c r="F41" s="359"/>
      <c r="G41" s="358"/>
      <c r="H41" s="358"/>
      <c r="I41" s="358"/>
      <c r="J41" s="358"/>
      <c r="K41" s="358"/>
      <c r="L41" s="358"/>
      <c r="M41" s="358"/>
    </row>
    <row r="42" spans="1:13" ht="21.75" customHeight="1">
      <c r="A42" s="358"/>
      <c r="B42" s="359"/>
      <c r="C42" s="360"/>
      <c r="D42" s="360"/>
      <c r="E42" s="360"/>
      <c r="F42" s="359"/>
      <c r="G42" s="358"/>
      <c r="H42" s="358"/>
      <c r="I42" s="358"/>
      <c r="J42" s="358"/>
      <c r="K42" s="358"/>
      <c r="L42" s="358"/>
      <c r="M42" s="358"/>
    </row>
  </sheetData>
  <mergeCells count="25">
    <mergeCell ref="A20:B20"/>
    <mergeCell ref="A1:M1"/>
    <mergeCell ref="A2:M2"/>
    <mergeCell ref="A3:M3"/>
    <mergeCell ref="A5:B7"/>
    <mergeCell ref="C5:C7"/>
    <mergeCell ref="F5:F7"/>
    <mergeCell ref="G5:G7"/>
    <mergeCell ref="H5:H7"/>
    <mergeCell ref="I5:I7"/>
    <mergeCell ref="J5:J7"/>
    <mergeCell ref="K5:K6"/>
    <mergeCell ref="L5:L7"/>
    <mergeCell ref="M5:M7"/>
    <mergeCell ref="F33:G33"/>
    <mergeCell ref="F34:G34"/>
    <mergeCell ref="F35:G35"/>
    <mergeCell ref="F36:G36"/>
    <mergeCell ref="A29:B29"/>
    <mergeCell ref="I33:J33"/>
    <mergeCell ref="I34:J34"/>
    <mergeCell ref="I35:J35"/>
    <mergeCell ref="L33:M33"/>
    <mergeCell ref="L34:M34"/>
    <mergeCell ref="L35:M35"/>
  </mergeCells>
  <pageMargins left="0.51181102362204722" right="0.11811023622047245" top="0.39370078740157483" bottom="0" header="0.23622047244094491" footer="0.1574803149606299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</vt:i4>
      </vt:variant>
    </vt:vector>
  </HeadingPairs>
  <TitlesOfParts>
    <vt:vector size="12" baseType="lpstr">
      <vt:lpstr>0</vt:lpstr>
      <vt:lpstr>1</vt:lpstr>
      <vt:lpstr>2</vt:lpstr>
      <vt:lpstr>3-4</vt:lpstr>
      <vt:lpstr>5-6-7</vt:lpstr>
      <vt:lpstr>8-9-10</vt:lpstr>
      <vt:lpstr>11</vt:lpstr>
      <vt:lpstr>11.1</vt:lpstr>
      <vt:lpstr>12</vt:lpstr>
      <vt:lpstr>12 (2)</vt:lpstr>
      <vt:lpstr>12.1</vt:lpstr>
      <vt:lpstr>'11.1'!Print_Titles</vt:lpstr>
    </vt:vector>
  </TitlesOfParts>
  <Company>Ubon Ratchathani Administrator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UB-ADMIN</dc:creator>
  <cp:lastModifiedBy>user</cp:lastModifiedBy>
  <cp:revision/>
  <cp:lastPrinted>2019-10-24T03:14:24Z</cp:lastPrinted>
  <dcterms:created xsi:type="dcterms:W3CDTF">2006-05-15T19:17:31Z</dcterms:created>
  <dcterms:modified xsi:type="dcterms:W3CDTF">2019-10-24T03:28:29Z</dcterms:modified>
</cp:coreProperties>
</file>